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20" yWindow="120" windowWidth="9720" windowHeight="7320" firstSheet="2" activeTab="10"/>
  </bookViews>
  <sheets>
    <sheet name="Лист1" sheetId="13" r:id="rId1"/>
    <sheet name="Понедельник1" sheetId="1" r:id="rId2"/>
    <sheet name="Вторник2" sheetId="2" r:id="rId3"/>
    <sheet name="Среда3" sheetId="5" r:id="rId4"/>
    <sheet name="Четверг4" sheetId="12" r:id="rId5"/>
    <sheet name="Пятница5" sheetId="11" r:id="rId6"/>
    <sheet name="Понедельник 6" sheetId="10" r:id="rId7"/>
    <sheet name="Вторник7" sheetId="9" r:id="rId8"/>
    <sheet name="Среда8" sheetId="8" r:id="rId9"/>
    <sheet name="Четверг9" sheetId="7" r:id="rId10"/>
    <sheet name="Пятница10" sheetId="6" r:id="rId11"/>
  </sheets>
  <calcPr calcId="125725"/>
</workbook>
</file>

<file path=xl/calcChain.xml><?xml version="1.0" encoding="utf-8"?>
<calcChain xmlns="http://schemas.openxmlformats.org/spreadsheetml/2006/main">
  <c r="G11" i="1"/>
  <c r="G15"/>
  <c r="G22"/>
  <c r="G30"/>
  <c r="G11" i="2"/>
  <c r="G15"/>
  <c r="G30" s="1"/>
  <c r="G22"/>
  <c r="G29"/>
  <c r="M28" s="1"/>
  <c r="G26" i="5"/>
  <c r="G11" i="12"/>
  <c r="G14"/>
  <c r="G21"/>
  <c r="G28"/>
  <c r="G11" i="11"/>
  <c r="G15"/>
  <c r="G29" s="1"/>
  <c r="G21"/>
  <c r="G28"/>
  <c r="G11" i="10"/>
  <c r="G15"/>
  <c r="G22"/>
  <c r="G29"/>
  <c r="G30" s="1"/>
  <c r="G12" i="9"/>
  <c r="G15"/>
  <c r="G22"/>
  <c r="G29"/>
  <c r="G11" i="8"/>
  <c r="G15"/>
  <c r="G21"/>
  <c r="G26"/>
  <c r="G11" i="7"/>
  <c r="G14"/>
  <c r="G20"/>
  <c r="G26"/>
  <c r="G11" i="6"/>
  <c r="G14"/>
  <c r="G21"/>
  <c r="G28"/>
  <c r="E28"/>
  <c r="F28"/>
  <c r="H28"/>
  <c r="I28"/>
  <c r="J28"/>
  <c r="K28"/>
  <c r="L28"/>
  <c r="D28"/>
  <c r="E26" i="7"/>
  <c r="F26"/>
  <c r="H26"/>
  <c r="I26"/>
  <c r="J26"/>
  <c r="K26"/>
  <c r="L26"/>
  <c r="D26"/>
  <c r="E26" i="8"/>
  <c r="F26"/>
  <c r="H26"/>
  <c r="I26"/>
  <c r="J26"/>
  <c r="K26"/>
  <c r="L26"/>
  <c r="D26"/>
  <c r="E29" i="9"/>
  <c r="F29"/>
  <c r="H29"/>
  <c r="I29"/>
  <c r="J29"/>
  <c r="K29"/>
  <c r="L29"/>
  <c r="D29"/>
  <c r="D30" s="1"/>
  <c r="D32" s="1"/>
  <c r="E29" i="10"/>
  <c r="F29"/>
  <c r="H29"/>
  <c r="I29"/>
  <c r="J29"/>
  <c r="K29"/>
  <c r="L29"/>
  <c r="D29"/>
  <c r="E28" i="11"/>
  <c r="F28"/>
  <c r="D28"/>
  <c r="H28"/>
  <c r="I28"/>
  <c r="J28"/>
  <c r="K28"/>
  <c r="L28"/>
  <c r="E28" i="12"/>
  <c r="F28"/>
  <c r="D28"/>
  <c r="H28"/>
  <c r="I28"/>
  <c r="J28"/>
  <c r="K28"/>
  <c r="L28"/>
  <c r="E26" i="5"/>
  <c r="F26"/>
  <c r="D26"/>
  <c r="H26"/>
  <c r="I26"/>
  <c r="J26"/>
  <c r="K26"/>
  <c r="L26"/>
  <c r="E30" i="1"/>
  <c r="F30"/>
  <c r="D30"/>
  <c r="H30"/>
  <c r="I30"/>
  <c r="J30"/>
  <c r="K30"/>
  <c r="L30"/>
  <c r="D11" i="2"/>
  <c r="D22"/>
  <c r="D15"/>
  <c r="D29"/>
  <c r="D30" s="1"/>
  <c r="D32" s="1"/>
  <c r="D11" i="5"/>
  <c r="D15"/>
  <c r="D21"/>
  <c r="D11" i="11"/>
  <c r="D29" s="1"/>
  <c r="D31" s="1"/>
  <c r="D21"/>
  <c r="D15"/>
  <c r="D11" i="12"/>
  <c r="D21"/>
  <c r="D14"/>
  <c r="D12" i="9"/>
  <c r="D22"/>
  <c r="D15"/>
  <c r="D11" i="10"/>
  <c r="D22"/>
  <c r="D15"/>
  <c r="D11" i="6"/>
  <c r="D14"/>
  <c r="D21"/>
  <c r="D11" i="8"/>
  <c r="D21"/>
  <c r="D15"/>
  <c r="D11" i="7"/>
  <c r="D20"/>
  <c r="D14"/>
  <c r="D22" i="1"/>
  <c r="D11"/>
  <c r="D15"/>
  <c r="D31" s="1"/>
  <c r="D42" i="6"/>
  <c r="E20" i="7"/>
  <c r="E11"/>
  <c r="E14"/>
  <c r="E27" s="1"/>
  <c r="E29" s="1"/>
  <c r="E11" i="5"/>
  <c r="E15"/>
  <c r="E21"/>
  <c r="E11" i="12"/>
  <c r="E21"/>
  <c r="E14"/>
  <c r="E11" i="6"/>
  <c r="E21"/>
  <c r="E14"/>
  <c r="E22" i="10"/>
  <c r="E15"/>
  <c r="E11"/>
  <c r="E30" s="1"/>
  <c r="E32" s="1"/>
  <c r="E29" i="2"/>
  <c r="E22"/>
  <c r="E11"/>
  <c r="E15"/>
  <c r="E30" s="1"/>
  <c r="E32" s="1"/>
  <c r="E21" i="11"/>
  <c r="E11"/>
  <c r="E15"/>
  <c r="E29"/>
  <c r="E12" i="9"/>
  <c r="E15"/>
  <c r="E22"/>
  <c r="E21" i="8"/>
  <c r="E11"/>
  <c r="E15"/>
  <c r="E27" s="1"/>
  <c r="E29" s="1"/>
  <c r="E11" i="1"/>
  <c r="E22"/>
  <c r="E15"/>
  <c r="E42" i="6"/>
  <c r="F20" i="7"/>
  <c r="F11"/>
  <c r="F14"/>
  <c r="F11" i="5"/>
  <c r="F15"/>
  <c r="F21"/>
  <c r="F11" i="12"/>
  <c r="F21"/>
  <c r="F14"/>
  <c r="F11" i="6"/>
  <c r="F21"/>
  <c r="F14"/>
  <c r="F22" i="10"/>
  <c r="F15"/>
  <c r="F11"/>
  <c r="F30" s="1"/>
  <c r="F32" s="1"/>
  <c r="F29" i="2"/>
  <c r="F22"/>
  <c r="F11"/>
  <c r="F15"/>
  <c r="F30" s="1"/>
  <c r="F32" s="1"/>
  <c r="F21" i="11"/>
  <c r="F11"/>
  <c r="F15"/>
  <c r="F29"/>
  <c r="F12" i="9"/>
  <c r="F15"/>
  <c r="F22"/>
  <c r="F21" i="8"/>
  <c r="F11"/>
  <c r="F15"/>
  <c r="F11" i="1"/>
  <c r="F22"/>
  <c r="F15"/>
  <c r="F42" i="6"/>
  <c r="G11" i="5"/>
  <c r="G15"/>
  <c r="G21"/>
  <c r="G42" i="6"/>
  <c r="H20" i="7"/>
  <c r="H11"/>
  <c r="H14"/>
  <c r="H27" s="1"/>
  <c r="H29" s="1"/>
  <c r="H11" i="5"/>
  <c r="H15"/>
  <c r="H21"/>
  <c r="H27"/>
  <c r="H29" s="1"/>
  <c r="H11" i="12"/>
  <c r="H21"/>
  <c r="H14"/>
  <c r="H11" i="6"/>
  <c r="H21"/>
  <c r="H14"/>
  <c r="H22" i="10"/>
  <c r="H15"/>
  <c r="H11"/>
  <c r="H30" s="1"/>
  <c r="H32" s="1"/>
  <c r="H29" i="2"/>
  <c r="H22"/>
  <c r="H11"/>
  <c r="H15"/>
  <c r="H30" s="1"/>
  <c r="H32" s="1"/>
  <c r="H21" i="11"/>
  <c r="H11"/>
  <c r="H15"/>
  <c r="H12" i="9"/>
  <c r="H15"/>
  <c r="H22"/>
  <c r="H21" i="8"/>
  <c r="H11"/>
  <c r="H15"/>
  <c r="H11" i="1"/>
  <c r="H22"/>
  <c r="H15"/>
  <c r="H42" i="6"/>
  <c r="I20" i="7"/>
  <c r="I11"/>
  <c r="I14"/>
  <c r="I27" s="1"/>
  <c r="I29" s="1"/>
  <c r="I11" i="5"/>
  <c r="I15"/>
  <c r="I21"/>
  <c r="I11" i="12"/>
  <c r="I21"/>
  <c r="I14"/>
  <c r="I11" i="6"/>
  <c r="I21"/>
  <c r="I14"/>
  <c r="I22" i="10"/>
  <c r="I15"/>
  <c r="I11"/>
  <c r="I29" i="2"/>
  <c r="I22"/>
  <c r="I11"/>
  <c r="I15"/>
  <c r="I30" s="1"/>
  <c r="I32" s="1"/>
  <c r="I21" i="11"/>
  <c r="I11"/>
  <c r="I15"/>
  <c r="I12" i="9"/>
  <c r="I15"/>
  <c r="I22"/>
  <c r="I21" i="8"/>
  <c r="I11"/>
  <c r="I15"/>
  <c r="I11" i="1"/>
  <c r="I22"/>
  <c r="I15"/>
  <c r="I42" i="6"/>
  <c r="J20" i="7"/>
  <c r="J11"/>
  <c r="J14"/>
  <c r="J11" i="5"/>
  <c r="J15"/>
  <c r="J21"/>
  <c r="J11" i="12"/>
  <c r="J21"/>
  <c r="J14"/>
  <c r="J11" i="6"/>
  <c r="J21"/>
  <c r="J14"/>
  <c r="J22" i="10"/>
  <c r="J15"/>
  <c r="J11"/>
  <c r="J29" i="2"/>
  <c r="J22"/>
  <c r="J11"/>
  <c r="J15"/>
  <c r="J30" s="1"/>
  <c r="J32" s="1"/>
  <c r="J21" i="11"/>
  <c r="J11"/>
  <c r="J15"/>
  <c r="J12" i="9"/>
  <c r="J15"/>
  <c r="J22"/>
  <c r="J21" i="8"/>
  <c r="J11"/>
  <c r="J15"/>
  <c r="J11" i="1"/>
  <c r="J22"/>
  <c r="J15"/>
  <c r="J42" i="6"/>
  <c r="K20" i="7"/>
  <c r="K11"/>
  <c r="K14"/>
  <c r="K27" s="1"/>
  <c r="K29" s="1"/>
  <c r="K11" i="5"/>
  <c r="K15"/>
  <c r="K21"/>
  <c r="K11" i="12"/>
  <c r="K21"/>
  <c r="K14"/>
  <c r="K11" i="6"/>
  <c r="K21"/>
  <c r="K14"/>
  <c r="K22" i="10"/>
  <c r="K15"/>
  <c r="K11"/>
  <c r="K29" i="2"/>
  <c r="K22"/>
  <c r="K11"/>
  <c r="K15"/>
  <c r="K30" s="1"/>
  <c r="K32" s="1"/>
  <c r="K21" i="11"/>
  <c r="K11"/>
  <c r="K15"/>
  <c r="K29" s="1"/>
  <c r="K31" s="1"/>
  <c r="K12" i="9"/>
  <c r="K15"/>
  <c r="K22"/>
  <c r="K21" i="8"/>
  <c r="K11"/>
  <c r="K15"/>
  <c r="K11" i="1"/>
  <c r="K22"/>
  <c r="K15"/>
  <c r="K42" i="6"/>
  <c r="L20" i="7"/>
  <c r="L11"/>
  <c r="L14"/>
  <c r="L11" i="5"/>
  <c r="L15"/>
  <c r="L21"/>
  <c r="L11" i="12"/>
  <c r="L21"/>
  <c r="L14"/>
  <c r="L11" i="6"/>
  <c r="L21"/>
  <c r="L14"/>
  <c r="L22" i="10"/>
  <c r="L15"/>
  <c r="L11"/>
  <c r="L29" i="2"/>
  <c r="L22"/>
  <c r="L11"/>
  <c r="L15"/>
  <c r="L30" s="1"/>
  <c r="L32" s="1"/>
  <c r="L21" i="11"/>
  <c r="L11"/>
  <c r="L15"/>
  <c r="L12" i="9"/>
  <c r="L15"/>
  <c r="L22"/>
  <c r="L21" i="8"/>
  <c r="L11"/>
  <c r="L15"/>
  <c r="L11" i="1"/>
  <c r="L22"/>
  <c r="L15"/>
  <c r="L42" i="6"/>
  <c r="F31" i="11"/>
  <c r="E31"/>
  <c r="I29" i="6" l="1"/>
  <c r="I31" s="1"/>
  <c r="H29"/>
  <c r="H31" s="1"/>
  <c r="K29"/>
  <c r="K31" s="1"/>
  <c r="L29"/>
  <c r="L31" s="1"/>
  <c r="J29"/>
  <c r="J31" s="1"/>
  <c r="D29"/>
  <c r="D31" s="1"/>
  <c r="F29"/>
  <c r="F31" s="1"/>
  <c r="G29"/>
  <c r="M21" s="1"/>
  <c r="E29"/>
  <c r="E31" s="1"/>
  <c r="L27" i="7"/>
  <c r="L29" s="1"/>
  <c r="J27"/>
  <c r="J29" s="1"/>
  <c r="G27"/>
  <c r="M26" s="1"/>
  <c r="D27"/>
  <c r="D29" s="1"/>
  <c r="G29"/>
  <c r="M11"/>
  <c r="F27"/>
  <c r="F29" s="1"/>
  <c r="F27" i="8"/>
  <c r="F29" s="1"/>
  <c r="D27"/>
  <c r="D29" s="1"/>
  <c r="L27"/>
  <c r="L29" s="1"/>
  <c r="K27"/>
  <c r="K29" s="1"/>
  <c r="J27"/>
  <c r="J29" s="1"/>
  <c r="I27"/>
  <c r="I29" s="1"/>
  <c r="H27"/>
  <c r="H29" s="1"/>
  <c r="G27"/>
  <c r="J30" i="10"/>
  <c r="J32" s="1"/>
  <c r="M15"/>
  <c r="G32"/>
  <c r="M22"/>
  <c r="M11"/>
  <c r="M29"/>
  <c r="I30"/>
  <c r="I32" s="1"/>
  <c r="L30"/>
  <c r="L32" s="1"/>
  <c r="K30"/>
  <c r="K32" s="1"/>
  <c r="D30"/>
  <c r="D32" s="1"/>
  <c r="L29" i="11"/>
  <c r="L31" s="1"/>
  <c r="J29"/>
  <c r="J31" s="1"/>
  <c r="I29"/>
  <c r="I31" s="1"/>
  <c r="H29"/>
  <c r="H31" s="1"/>
  <c r="G29" i="12"/>
  <c r="G31" s="1"/>
  <c r="M28"/>
  <c r="M14"/>
  <c r="L29"/>
  <c r="L31" s="1"/>
  <c r="J29"/>
  <c r="J31" s="1"/>
  <c r="H29"/>
  <c r="H31" s="1"/>
  <c r="F29"/>
  <c r="F31" s="1"/>
  <c r="E29"/>
  <c r="E31" s="1"/>
  <c r="K29"/>
  <c r="K31" s="1"/>
  <c r="I29"/>
  <c r="I31" s="1"/>
  <c r="D29"/>
  <c r="D31" s="1"/>
  <c r="K27" i="5"/>
  <c r="K29" s="1"/>
  <c r="J27"/>
  <c r="J29" s="1"/>
  <c r="L27"/>
  <c r="L29" s="1"/>
  <c r="F27"/>
  <c r="F29" s="1"/>
  <c r="E27"/>
  <c r="E29" s="1"/>
  <c r="D27"/>
  <c r="D29" s="1"/>
  <c r="I27"/>
  <c r="I29" s="1"/>
  <c r="G27"/>
  <c r="L31" i="1"/>
  <c r="L33" s="1"/>
  <c r="K31"/>
  <c r="J31"/>
  <c r="I31"/>
  <c r="I33" s="1"/>
  <c r="H31"/>
  <c r="F31"/>
  <c r="F33" s="1"/>
  <c r="E31"/>
  <c r="E33" s="1"/>
  <c r="G31"/>
  <c r="M30" s="1"/>
  <c r="D33"/>
  <c r="F30" i="9"/>
  <c r="F32" s="1"/>
  <c r="E30"/>
  <c r="E32" s="1"/>
  <c r="K30"/>
  <c r="K32" s="1"/>
  <c r="I30"/>
  <c r="I32" s="1"/>
  <c r="F41" i="6"/>
  <c r="F43" s="1"/>
  <c r="G30" i="9"/>
  <c r="M27" s="1"/>
  <c r="L30"/>
  <c r="L32" s="1"/>
  <c r="J30"/>
  <c r="J32" s="1"/>
  <c r="H30"/>
  <c r="H32" s="1"/>
  <c r="G32"/>
  <c r="G31" i="6"/>
  <c r="M14"/>
  <c r="K41"/>
  <c r="K43" s="1"/>
  <c r="K33" i="1"/>
  <c r="G29" i="5"/>
  <c r="M26"/>
  <c r="M15"/>
  <c r="M21"/>
  <c r="M11"/>
  <c r="M21" i="8"/>
  <c r="M11"/>
  <c r="M15"/>
  <c r="G29"/>
  <c r="M26"/>
  <c r="G31" i="11"/>
  <c r="M28"/>
  <c r="M15"/>
  <c r="M21"/>
  <c r="M11"/>
  <c r="M15" i="2"/>
  <c r="M11"/>
  <c r="G32"/>
  <c r="M22"/>
  <c r="M11" i="1"/>
  <c r="M15"/>
  <c r="G33"/>
  <c r="M28" i="6" l="1"/>
  <c r="M11"/>
  <c r="M14" i="7"/>
  <c r="M20"/>
  <c r="M22" i="9"/>
  <c r="M12"/>
  <c r="M15"/>
  <c r="H41" i="6"/>
  <c r="H43" s="1"/>
  <c r="J41"/>
  <c r="J43" s="1"/>
  <c r="M21" i="12"/>
  <c r="M11"/>
  <c r="D41" i="6"/>
  <c r="D43" s="1"/>
  <c r="I41"/>
  <c r="I43" s="1"/>
  <c r="H33" i="1"/>
  <c r="E41" i="6"/>
  <c r="E43" s="1"/>
  <c r="J33" i="1"/>
  <c r="G41" i="6"/>
  <c r="G43" s="1"/>
  <c r="M22" i="1"/>
  <c r="L41" i="6"/>
  <c r="L43" s="1"/>
</calcChain>
</file>

<file path=xl/sharedStrings.xml><?xml version="1.0" encoding="utf-8"?>
<sst xmlns="http://schemas.openxmlformats.org/spreadsheetml/2006/main" count="473" uniqueCount="130">
  <si>
    <t>Fe</t>
  </si>
  <si>
    <t>В1</t>
  </si>
  <si>
    <t>В2</t>
  </si>
  <si>
    <t>С</t>
  </si>
  <si>
    <t>ЗАВТРАК</t>
  </si>
  <si>
    <t>Хлеб пшеничный</t>
  </si>
  <si>
    <t>ВТОРОЙ ЗАВТРАК</t>
  </si>
  <si>
    <t>ОБЕД</t>
  </si>
  <si>
    <t>УПЛОТНЁННЫЙ ПОЛДНИК</t>
  </si>
  <si>
    <t>Всего за день</t>
  </si>
  <si>
    <t>Масса порции</t>
  </si>
  <si>
    <t>№ рецепта</t>
  </si>
  <si>
    <t>Приём пищи, наименование блюда</t>
  </si>
  <si>
    <t>Пищевые вещества (г)</t>
  </si>
  <si>
    <t>Энергетическая ценность (ккал)</t>
  </si>
  <si>
    <t>Витамины, мг</t>
  </si>
  <si>
    <t>Минеральные вещества, мг</t>
  </si>
  <si>
    <t>Б</t>
  </si>
  <si>
    <t>Ж</t>
  </si>
  <si>
    <t>У</t>
  </si>
  <si>
    <t>Са</t>
  </si>
  <si>
    <t>День:</t>
  </si>
  <si>
    <t>Понедельник</t>
  </si>
  <si>
    <t>Неделя:</t>
  </si>
  <si>
    <t>первая</t>
  </si>
  <si>
    <t>Чай с сахаром</t>
  </si>
  <si>
    <t>180/10</t>
  </si>
  <si>
    <t xml:space="preserve">Бутерброд с маслом </t>
  </si>
  <si>
    <t>ИТОГО</t>
  </si>
  <si>
    <t xml:space="preserve">Сок </t>
  </si>
  <si>
    <t>Суп с рыбными консервами</t>
  </si>
  <si>
    <t>Рагу овощное</t>
  </si>
  <si>
    <t>Компот из свежих яблок</t>
  </si>
  <si>
    <t>Хлеб ржаной</t>
  </si>
  <si>
    <t>Какао с молоком</t>
  </si>
  <si>
    <t>Рекомендуется</t>
  </si>
  <si>
    <t>Чай с молоком</t>
  </si>
  <si>
    <t>Бутерброд с сыром Российским</t>
  </si>
  <si>
    <t>Печень по-строгановски</t>
  </si>
  <si>
    <t>Компот из сухофруктов</t>
  </si>
  <si>
    <t>Каша манная молочная</t>
  </si>
  <si>
    <t>Вторник</t>
  </si>
  <si>
    <t>Среда</t>
  </si>
  <si>
    <t>Четверг</t>
  </si>
  <si>
    <t>Пятница</t>
  </si>
  <si>
    <t>вторая</t>
  </si>
  <si>
    <t>Омлет натуральный</t>
  </si>
  <si>
    <t>Щи из свежей капусты с картофелем</t>
  </si>
  <si>
    <t>Суп картофельный с мясными фрикадельками</t>
  </si>
  <si>
    <t>Рассольник</t>
  </si>
  <si>
    <t>Суп картофельный с макаронными изделиями</t>
  </si>
  <si>
    <t>Голубцы ленивые с отварным мясом</t>
  </si>
  <si>
    <t>Жаркое по-домашнему</t>
  </si>
  <si>
    <t>Кофейный напиток с молоком</t>
  </si>
  <si>
    <t>Винегрет овощной</t>
  </si>
  <si>
    <t>Запеканка картофельная с мясом с соусом</t>
  </si>
  <si>
    <t>160/30</t>
  </si>
  <si>
    <t>Драчёна</t>
  </si>
  <si>
    <t>Салат из кукурузы (консервированной)</t>
  </si>
  <si>
    <t>Компот из изюма</t>
  </si>
  <si>
    <t>Отклонения (%)</t>
  </si>
  <si>
    <t>Отклонения(%)</t>
  </si>
  <si>
    <t>65, 166</t>
  </si>
  <si>
    <t>ИТОГО ЗА 10 дней для детей 3-7 лет</t>
  </si>
  <si>
    <t>Всего за 10 дней</t>
  </si>
  <si>
    <t>58, 169</t>
  </si>
  <si>
    <t>Котлета мясная рубленая, запеченая с соусом молочным</t>
  </si>
  <si>
    <t>Борщ с капустой и картофелем</t>
  </si>
  <si>
    <t>Печенье</t>
  </si>
  <si>
    <t>Каша пшенная молочная жидкая</t>
  </si>
  <si>
    <t>Каша рисовая  жидкая с сахаром и маслом</t>
  </si>
  <si>
    <t>Пудинг из творога (запеченный) со сгущенным молоком</t>
  </si>
  <si>
    <t>Оладьи с повидлом</t>
  </si>
  <si>
    <t>Плов из птицы</t>
  </si>
  <si>
    <t>Ватрушка с творогом</t>
  </si>
  <si>
    <t>Тефтели мясные с рисом с соусом</t>
  </si>
  <si>
    <t>Блинчики с повидлом яблочным</t>
  </si>
  <si>
    <t>Яблоки свежие</t>
  </si>
  <si>
    <t>Груши свежие</t>
  </si>
  <si>
    <t>Суфле из отварной курицы</t>
  </si>
  <si>
    <t>Примерное 10-дневное меню для детей 3-7 лет, посещающих  ДОО с 12-ти часовым пребыванием</t>
  </si>
  <si>
    <t xml:space="preserve">  Заведующий МДОУ "Дмитрово - Черкасский детский сад"___________</t>
  </si>
  <si>
    <t>кий   сад"                    И.В. Дюдяева</t>
  </si>
  <si>
    <t>Пудинг из творога с  и джемом</t>
  </si>
  <si>
    <t>греча рассыпная</t>
  </si>
  <si>
    <t>Бульон  куринный с гренками</t>
  </si>
  <si>
    <t>Вермишель с сыром</t>
  </si>
  <si>
    <t>Чай с сахаром и лимоном</t>
  </si>
  <si>
    <t>180/8</t>
  </si>
  <si>
    <t>Бутерброд с маслом</t>
  </si>
  <si>
    <t>Сок яблочный</t>
  </si>
  <si>
    <t>Картофельное пюре</t>
  </si>
  <si>
    <t>Салат из свежих огурцов сраст.маслом</t>
  </si>
  <si>
    <t>Ряженка</t>
  </si>
  <si>
    <t>401в</t>
  </si>
  <si>
    <t>компот из сухофруктов</t>
  </si>
  <si>
    <t>Каша из овсяных хлопьев молочная жидкая</t>
  </si>
  <si>
    <t xml:space="preserve">Пряник </t>
  </si>
  <si>
    <t>Компот из шиповника</t>
  </si>
  <si>
    <t>Яблоко</t>
  </si>
  <si>
    <t>Снежок</t>
  </si>
  <si>
    <t>Каша гречневая молочная</t>
  </si>
  <si>
    <t>Макароны отварные</t>
  </si>
  <si>
    <t>Сосиска</t>
  </si>
  <si>
    <t>Салат из горошка зеленого консервированного с маслом</t>
  </si>
  <si>
    <t>Банан</t>
  </si>
  <si>
    <t>Напиток из лимона</t>
  </si>
  <si>
    <t>Щи из кв.капусты с картофелем и сметаной</t>
  </si>
  <si>
    <t>Бефстроганов в сливочном соусе</t>
  </si>
  <si>
    <t>90/10</t>
  </si>
  <si>
    <t>макароны отварные</t>
  </si>
  <si>
    <t>Салат из свежих огурцов</t>
  </si>
  <si>
    <t>кефир</t>
  </si>
  <si>
    <t>Сок</t>
  </si>
  <si>
    <t>Салат из свеклы с раст.маслом</t>
  </si>
  <si>
    <t>Запеканка морковная с джемом</t>
  </si>
  <si>
    <t>Чай с сахаром и с лимоном</t>
  </si>
  <si>
    <t>Вермишель молочная</t>
  </si>
  <si>
    <t>Суп гороховый на к/б</t>
  </si>
  <si>
    <t>Сырники со сгущ.молоком</t>
  </si>
  <si>
    <t>Каша геркулесовая молочная</t>
  </si>
  <si>
    <t>Бутерброд с сыром</t>
  </si>
  <si>
    <t>Суп свекольный на к/б со сметаной</t>
  </si>
  <si>
    <t>Рыба тушеная с овощами</t>
  </si>
  <si>
    <t>Рис отварной</t>
  </si>
  <si>
    <t>Салат из кукурузу с раст маслом</t>
  </si>
  <si>
    <t>Пирог открытый с яблоками</t>
  </si>
  <si>
    <t>Йогурт</t>
  </si>
  <si>
    <t>Ким</t>
  </si>
  <si>
    <t>А.А.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</si>
</sst>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"/>
    </font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</font>
    <font>
      <sz val="12"/>
      <name val="Arial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3" fillId="0" borderId="1" xfId="0" applyFont="1" applyBorder="1"/>
    <xf numFmtId="164" fontId="0" fillId="0" borderId="0" xfId="0" applyNumberFormat="1"/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/>
    <xf numFmtId="0" fontId="0" fillId="0" borderId="0" xfId="0" applyBorder="1"/>
    <xf numFmtId="0" fontId="4" fillId="0" borderId="1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2" fontId="2" fillId="0" borderId="1" xfId="0" applyNumberFormat="1" applyFont="1" applyBorder="1"/>
    <xf numFmtId="164" fontId="0" fillId="0" borderId="0" xfId="0" applyNumberFormat="1" applyFill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/>
    <xf numFmtId="3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/>
    <xf numFmtId="2" fontId="2" fillId="0" borderId="3" xfId="0" applyNumberFormat="1" applyFont="1" applyBorder="1"/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64" fontId="0" fillId="0" borderId="0" xfId="0" applyNumberFormat="1" applyBorder="1"/>
    <xf numFmtId="0" fontId="2" fillId="0" borderId="1" xfId="0" applyFont="1" applyBorder="1" applyAlignment="1">
      <alignment horizontal="center" wrapText="1"/>
    </xf>
    <xf numFmtId="164" fontId="2" fillId="2" borderId="0" xfId="0" applyNumberFormat="1" applyFont="1" applyFill="1" applyBorder="1"/>
    <xf numFmtId="0" fontId="4" fillId="0" borderId="1" xfId="0" applyFont="1" applyBorder="1" applyAlignment="1">
      <alignment horizontal="left" vertical="center" wrapText="1"/>
    </xf>
    <xf numFmtId="164" fontId="2" fillId="0" borderId="2" xfId="0" applyNumberFormat="1" applyFont="1" applyFill="1" applyBorder="1"/>
    <xf numFmtId="164" fontId="0" fillId="2" borderId="0" xfId="0" applyNumberFormat="1" applyFill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4" fillId="0" borderId="1" xfId="0" applyFont="1" applyBorder="1" applyAlignment="1">
      <alignment vertical="top" wrapText="1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459191</xdr:colOff>
      <xdr:row>66</xdr:row>
      <xdr:rowOff>14170</xdr:rowOff>
    </xdr:to>
    <xdr:pic>
      <xdr:nvPicPr>
        <xdr:cNvPr id="2" name="Рисунок 1" descr="002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74391" cy="10701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M37"/>
  <sheetViews>
    <sheetView topLeftCell="A49" zoomScaleNormal="100" workbookViewId="0">
      <selection activeCell="B25" sqref="B25"/>
    </sheetView>
  </sheetViews>
  <sheetFormatPr defaultRowHeight="12.75"/>
  <cols>
    <col min="1" max="1" width="5.140625" customWidth="1"/>
    <col min="2" max="2" width="15.42578125" customWidth="1"/>
    <col min="3" max="3" width="7" customWidth="1"/>
    <col min="4" max="4" width="7.28515625" customWidth="1"/>
    <col min="5" max="5" width="6.7109375" customWidth="1"/>
    <col min="6" max="6" width="7" customWidth="1"/>
    <col min="7" max="7" width="8.140625" customWidth="1"/>
    <col min="8" max="8" width="7.28515625" customWidth="1"/>
    <col min="9" max="9" width="7.5703125" customWidth="1"/>
    <col min="10" max="10" width="7.85546875" customWidth="1"/>
    <col min="11" max="12" width="7.7109375" customWidth="1"/>
  </cols>
  <sheetData>
    <row r="1" spans="1:13" ht="32.25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>
      <c r="A3" s="14" t="s">
        <v>21</v>
      </c>
      <c r="B3" s="70" t="s">
        <v>43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45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 ht="24" customHeight="1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39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39.75" customHeight="1">
      <c r="A8" s="3">
        <v>99</v>
      </c>
      <c r="B8" s="19" t="s">
        <v>70</v>
      </c>
      <c r="C8" s="2">
        <v>210</v>
      </c>
      <c r="D8" s="2">
        <v>2.17</v>
      </c>
      <c r="E8" s="2">
        <v>3.89</v>
      </c>
      <c r="F8" s="2">
        <v>27.45</v>
      </c>
      <c r="G8" s="2">
        <v>154</v>
      </c>
      <c r="H8" s="2">
        <v>0.02</v>
      </c>
      <c r="I8" s="2">
        <v>0.02</v>
      </c>
      <c r="J8" s="2">
        <v>0</v>
      </c>
      <c r="K8" s="2">
        <v>4.9000000000000004</v>
      </c>
      <c r="L8" s="2">
        <v>0.34</v>
      </c>
      <c r="M8" s="10"/>
    </row>
    <row r="9" spans="1:13" ht="13.5" customHeight="1">
      <c r="A9" s="1">
        <v>79</v>
      </c>
      <c r="B9" s="19" t="s">
        <v>53</v>
      </c>
      <c r="C9" s="7">
        <v>180</v>
      </c>
      <c r="D9" s="7">
        <v>3.78</v>
      </c>
      <c r="E9" s="7">
        <v>3.26</v>
      </c>
      <c r="F9" s="7">
        <v>15.55</v>
      </c>
      <c r="G9" s="7">
        <v>106.79</v>
      </c>
      <c r="H9" s="7">
        <v>5.3999999999999999E-2</v>
      </c>
      <c r="I9" s="7">
        <v>0.16200000000000001</v>
      </c>
      <c r="J9" s="7">
        <v>1.44</v>
      </c>
      <c r="K9" s="7">
        <v>137.65</v>
      </c>
      <c r="L9" s="7">
        <v>0.49</v>
      </c>
      <c r="M9" s="10"/>
    </row>
    <row r="10" spans="1:13" ht="27" customHeight="1">
      <c r="A10" s="3">
        <v>147</v>
      </c>
      <c r="B10" s="19" t="s">
        <v>27</v>
      </c>
      <c r="C10" s="2">
        <v>40</v>
      </c>
      <c r="D10" s="2">
        <v>2.4500000000000002</v>
      </c>
      <c r="E10" s="2">
        <v>7.56</v>
      </c>
      <c r="F10" s="2">
        <v>14.62</v>
      </c>
      <c r="G10" s="2">
        <v>136</v>
      </c>
      <c r="H10" s="2">
        <v>0.05</v>
      </c>
      <c r="I10" s="2">
        <v>0.03</v>
      </c>
      <c r="J10" s="2">
        <v>0</v>
      </c>
      <c r="K10" s="2">
        <v>9.4</v>
      </c>
      <c r="L10" s="2">
        <v>0.62</v>
      </c>
      <c r="M10" s="10"/>
    </row>
    <row r="11" spans="1:13" ht="15.75">
      <c r="A11" s="3"/>
      <c r="B11" s="4" t="s">
        <v>28</v>
      </c>
      <c r="C11" s="5"/>
      <c r="D11" s="5">
        <f>SUM(D8:D10)</f>
        <v>8.3999999999999986</v>
      </c>
      <c r="E11" s="5">
        <f t="shared" ref="E11:L11" si="0">SUM(E8:E10)</f>
        <v>14.71</v>
      </c>
      <c r="F11" s="5">
        <f t="shared" si="0"/>
        <v>57.62</v>
      </c>
      <c r="G11" s="5">
        <f t="shared" si="0"/>
        <v>396.79</v>
      </c>
      <c r="H11" s="5">
        <f t="shared" si="0"/>
        <v>0.124</v>
      </c>
      <c r="I11" s="5">
        <f t="shared" si="0"/>
        <v>0.21199999999999999</v>
      </c>
      <c r="J11" s="5">
        <f t="shared" si="0"/>
        <v>1.44</v>
      </c>
      <c r="K11" s="5">
        <f t="shared" si="0"/>
        <v>151.95000000000002</v>
      </c>
      <c r="L11" s="5">
        <f t="shared" si="0"/>
        <v>1.4500000000000002</v>
      </c>
      <c r="M11" s="11">
        <f>G11/G27*100</f>
        <v>27.869750584731655</v>
      </c>
    </row>
    <row r="12" spans="1:13" ht="15.75">
      <c r="A12" s="76" t="s">
        <v>6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1:13" ht="15.75">
      <c r="A13" s="3">
        <v>83</v>
      </c>
      <c r="B13" s="19" t="s">
        <v>29</v>
      </c>
      <c r="C13" s="2">
        <v>100</v>
      </c>
      <c r="D13" s="2">
        <v>0.5</v>
      </c>
      <c r="E13" s="2">
        <v>0.1</v>
      </c>
      <c r="F13" s="2">
        <v>10.1</v>
      </c>
      <c r="G13" s="2">
        <v>42.67</v>
      </c>
      <c r="H13" s="2">
        <v>0.01</v>
      </c>
      <c r="I13" s="2">
        <v>0.01</v>
      </c>
      <c r="J13" s="2">
        <v>2</v>
      </c>
      <c r="K13" s="2">
        <v>7</v>
      </c>
      <c r="L13" s="2">
        <v>1.4</v>
      </c>
      <c r="M13" s="10"/>
    </row>
    <row r="14" spans="1:13" ht="15.75">
      <c r="A14" s="3"/>
      <c r="B14" s="4" t="s">
        <v>28</v>
      </c>
      <c r="C14" s="5"/>
      <c r="D14" s="5">
        <f t="shared" ref="D14:L14" si="1">SUM(D13:D13)</f>
        <v>0.5</v>
      </c>
      <c r="E14" s="5">
        <f t="shared" si="1"/>
        <v>0.1</v>
      </c>
      <c r="F14" s="5">
        <f t="shared" si="1"/>
        <v>10.1</v>
      </c>
      <c r="G14" s="5">
        <f t="shared" si="1"/>
        <v>42.67</v>
      </c>
      <c r="H14" s="5">
        <f t="shared" si="1"/>
        <v>0.01</v>
      </c>
      <c r="I14" s="5">
        <f t="shared" si="1"/>
        <v>0.01</v>
      </c>
      <c r="J14" s="5">
        <f t="shared" si="1"/>
        <v>2</v>
      </c>
      <c r="K14" s="5">
        <f t="shared" si="1"/>
        <v>7</v>
      </c>
      <c r="L14" s="5">
        <f t="shared" si="1"/>
        <v>1.4</v>
      </c>
      <c r="M14" s="11">
        <f>G14/G27*100</f>
        <v>2.9970570262620022</v>
      </c>
    </row>
    <row r="15" spans="1:13" ht="15.75">
      <c r="A15" s="76" t="s">
        <v>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80"/>
      <c r="M15" s="10"/>
    </row>
    <row r="16" spans="1:13" ht="51">
      <c r="A16" s="19">
        <v>37.49</v>
      </c>
      <c r="B16" s="19" t="s">
        <v>48</v>
      </c>
      <c r="C16" s="2">
        <v>250</v>
      </c>
      <c r="D16" s="2">
        <v>6.6349999999999998</v>
      </c>
      <c r="E16" s="2">
        <v>5.18</v>
      </c>
      <c r="F16" s="2">
        <v>15.44</v>
      </c>
      <c r="G16" s="2">
        <v>135</v>
      </c>
      <c r="H16" s="2">
        <v>0.13500000000000001</v>
      </c>
      <c r="I16" s="2">
        <v>0.11700000000000001</v>
      </c>
      <c r="J16" s="2">
        <v>11.2</v>
      </c>
      <c r="K16" s="2">
        <v>29</v>
      </c>
      <c r="L16" s="2">
        <v>1.46</v>
      </c>
      <c r="M16" s="10"/>
    </row>
    <row r="17" spans="1:13" ht="26.25">
      <c r="A17" s="3">
        <v>54</v>
      </c>
      <c r="B17" s="19" t="s">
        <v>52</v>
      </c>
      <c r="C17" s="2">
        <v>200</v>
      </c>
      <c r="D17" s="2">
        <v>10.62</v>
      </c>
      <c r="E17" s="2">
        <v>10.86</v>
      </c>
      <c r="F17" s="2">
        <v>19.399999999999999</v>
      </c>
      <c r="G17" s="2">
        <v>243.74</v>
      </c>
      <c r="H17" s="2">
        <v>0.16</v>
      </c>
      <c r="I17" s="2">
        <v>0.14000000000000001</v>
      </c>
      <c r="J17" s="2">
        <v>4.0999999999999996</v>
      </c>
      <c r="K17" s="2">
        <v>29.1</v>
      </c>
      <c r="L17" s="2">
        <v>2.36</v>
      </c>
      <c r="M17" s="22"/>
    </row>
    <row r="18" spans="1:13" ht="27" customHeight="1">
      <c r="A18" s="3">
        <v>72</v>
      </c>
      <c r="B18" s="19" t="s">
        <v>98</v>
      </c>
      <c r="C18" s="2">
        <v>180</v>
      </c>
      <c r="D18" s="2">
        <v>0.39600000000000002</v>
      </c>
      <c r="E18" s="2">
        <v>0.09</v>
      </c>
      <c r="F18" s="2">
        <v>30.6</v>
      </c>
      <c r="G18" s="2">
        <v>124.74</v>
      </c>
      <c r="H18" s="2">
        <v>1.7999999999999999E-2</v>
      </c>
      <c r="I18" s="2">
        <v>1.7999999999999999E-2</v>
      </c>
      <c r="J18" s="2">
        <v>11.61</v>
      </c>
      <c r="K18" s="2">
        <v>21.16</v>
      </c>
      <c r="L18" s="2">
        <v>0.22</v>
      </c>
      <c r="M18" s="10"/>
    </row>
    <row r="19" spans="1:13" ht="15.75">
      <c r="A19" s="3"/>
      <c r="B19" s="19" t="s">
        <v>33</v>
      </c>
      <c r="C19" s="2">
        <v>60</v>
      </c>
      <c r="D19" s="2">
        <v>3.96</v>
      </c>
      <c r="E19" s="2">
        <v>0.72</v>
      </c>
      <c r="F19" s="2">
        <v>20.04</v>
      </c>
      <c r="G19" s="2">
        <v>104.4</v>
      </c>
      <c r="H19" s="2">
        <v>0.108</v>
      </c>
      <c r="I19" s="2">
        <v>4.8000000000000001E-2</v>
      </c>
      <c r="J19" s="2">
        <v>0</v>
      </c>
      <c r="K19" s="2">
        <v>21</v>
      </c>
      <c r="L19" s="2">
        <v>2.34</v>
      </c>
      <c r="M19" s="10"/>
    </row>
    <row r="20" spans="1:13" ht="15.75">
      <c r="A20" s="3"/>
      <c r="B20" s="4" t="s">
        <v>28</v>
      </c>
      <c r="C20" s="5"/>
      <c r="D20" s="5">
        <f t="shared" ref="D20:L20" si="2">SUM(D16:D19)</f>
        <v>21.611000000000001</v>
      </c>
      <c r="E20" s="5">
        <f t="shared" si="2"/>
        <v>16.849999999999998</v>
      </c>
      <c r="F20" s="5">
        <f t="shared" si="2"/>
        <v>85.47999999999999</v>
      </c>
      <c r="G20" s="5">
        <f t="shared" si="2"/>
        <v>607.88</v>
      </c>
      <c r="H20" s="5">
        <f t="shared" si="2"/>
        <v>0.42100000000000004</v>
      </c>
      <c r="I20" s="5">
        <f t="shared" si="2"/>
        <v>0.32300000000000001</v>
      </c>
      <c r="J20" s="5">
        <f t="shared" si="2"/>
        <v>26.909999999999997</v>
      </c>
      <c r="K20" s="5">
        <f t="shared" si="2"/>
        <v>100.26</v>
      </c>
      <c r="L20" s="5">
        <f t="shared" si="2"/>
        <v>6.38</v>
      </c>
      <c r="M20" s="11">
        <f>G20/G27*100</f>
        <v>42.696297753085204</v>
      </c>
    </row>
    <row r="21" spans="1:13" ht="15.75">
      <c r="A21" s="76" t="s">
        <v>8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80"/>
      <c r="M21" s="10"/>
    </row>
    <row r="22" spans="1:13" ht="27.75" customHeight="1">
      <c r="A22" s="43">
        <v>153</v>
      </c>
      <c r="B22" s="61" t="s">
        <v>76</v>
      </c>
      <c r="C22" s="2">
        <v>100</v>
      </c>
      <c r="D22" s="2">
        <v>5.18</v>
      </c>
      <c r="E22" s="2">
        <v>2.76</v>
      </c>
      <c r="F22" s="2">
        <v>36.07</v>
      </c>
      <c r="G22" s="2">
        <v>190</v>
      </c>
      <c r="H22" s="2">
        <v>0.11</v>
      </c>
      <c r="I22" s="2">
        <v>7.0000000000000007E-2</v>
      </c>
      <c r="J22" s="2">
        <v>0.03</v>
      </c>
      <c r="K22" s="2">
        <v>22.7</v>
      </c>
      <c r="L22" s="2">
        <v>1.2</v>
      </c>
      <c r="M22" s="10"/>
    </row>
    <row r="23" spans="1:13" s="13" customFormat="1" ht="15.75">
      <c r="A23" s="3"/>
      <c r="B23" s="62"/>
      <c r="C23" s="2">
        <v>20</v>
      </c>
      <c r="D23" s="2">
        <v>0.08</v>
      </c>
      <c r="E23" s="2">
        <v>0</v>
      </c>
      <c r="F23" s="2">
        <v>13</v>
      </c>
      <c r="G23" s="2">
        <v>50</v>
      </c>
      <c r="H23" s="2">
        <v>2E-3</v>
      </c>
      <c r="I23" s="2">
        <v>4.0000000000000001E-3</v>
      </c>
      <c r="J23" s="2">
        <v>0.1</v>
      </c>
      <c r="K23" s="2">
        <v>2.8</v>
      </c>
      <c r="L23" s="2">
        <v>0.26</v>
      </c>
      <c r="M23" s="42"/>
    </row>
    <row r="24" spans="1:13" s="13" customFormat="1" ht="23.25" customHeight="1">
      <c r="A24" s="3">
        <v>78</v>
      </c>
      <c r="B24" s="19" t="s">
        <v>36</v>
      </c>
      <c r="C24" s="2">
        <v>180</v>
      </c>
      <c r="D24" s="2">
        <v>3.18</v>
      </c>
      <c r="E24" s="2">
        <v>2.79</v>
      </c>
      <c r="F24" s="2">
        <v>13.57</v>
      </c>
      <c r="G24" s="2">
        <v>92.39</v>
      </c>
      <c r="H24" s="2">
        <v>5.3999999999999999E-2</v>
      </c>
      <c r="I24" s="2">
        <v>0.16200000000000001</v>
      </c>
      <c r="J24" s="2">
        <v>1.42</v>
      </c>
      <c r="K24" s="2">
        <v>134.4</v>
      </c>
      <c r="L24" s="2">
        <v>0.34</v>
      </c>
      <c r="M24" s="42"/>
    </row>
    <row r="25" spans="1:13" ht="20.25" customHeight="1">
      <c r="A25" s="3">
        <v>179</v>
      </c>
      <c r="B25" s="19" t="s">
        <v>77</v>
      </c>
      <c r="C25" s="2">
        <v>100</v>
      </c>
      <c r="D25" s="2">
        <v>0.4</v>
      </c>
      <c r="E25" s="2">
        <v>0.4</v>
      </c>
      <c r="F25" s="2">
        <v>9.8000000000000007</v>
      </c>
      <c r="G25" s="2">
        <v>44</v>
      </c>
      <c r="H25" s="2">
        <v>0.03</v>
      </c>
      <c r="I25" s="2">
        <v>0.02</v>
      </c>
      <c r="J25" s="2">
        <v>10</v>
      </c>
      <c r="K25" s="2">
        <v>16</v>
      </c>
      <c r="L25" s="2">
        <v>2.2000000000000002</v>
      </c>
      <c r="M25" s="10"/>
    </row>
    <row r="26" spans="1:13" ht="15.75">
      <c r="A26" s="1"/>
      <c r="B26" s="4" t="s">
        <v>28</v>
      </c>
      <c r="C26" s="8"/>
      <c r="D26" s="8">
        <f t="shared" ref="D26:L26" si="3">SUM(D22:D25)</f>
        <v>8.84</v>
      </c>
      <c r="E26" s="8">
        <f t="shared" si="3"/>
        <v>5.95</v>
      </c>
      <c r="F26" s="8">
        <f t="shared" si="3"/>
        <v>72.44</v>
      </c>
      <c r="G26" s="8">
        <f t="shared" si="3"/>
        <v>376.39</v>
      </c>
      <c r="H26" s="8">
        <f t="shared" si="3"/>
        <v>0.19600000000000001</v>
      </c>
      <c r="I26" s="8">
        <f t="shared" si="3"/>
        <v>0.25600000000000001</v>
      </c>
      <c r="J26" s="8">
        <f t="shared" si="3"/>
        <v>11.55</v>
      </c>
      <c r="K26" s="8">
        <f t="shared" si="3"/>
        <v>175.9</v>
      </c>
      <c r="L26" s="8">
        <f t="shared" si="3"/>
        <v>4</v>
      </c>
      <c r="M26" s="12">
        <f>G26/G27*100</f>
        <v>26.436894635921139</v>
      </c>
    </row>
    <row r="27" spans="1:13" ht="15.75">
      <c r="A27" s="65" t="s">
        <v>9</v>
      </c>
      <c r="B27" s="66"/>
      <c r="C27" s="1"/>
      <c r="D27" s="1">
        <f t="shared" ref="D27:L27" si="4">D11+D14+D20+D26</f>
        <v>39.350999999999999</v>
      </c>
      <c r="E27" s="1">
        <f t="shared" si="4"/>
        <v>37.61</v>
      </c>
      <c r="F27" s="1">
        <f t="shared" si="4"/>
        <v>225.64</v>
      </c>
      <c r="G27" s="1">
        <f t="shared" si="4"/>
        <v>1423.73</v>
      </c>
      <c r="H27" s="1">
        <f t="shared" si="4"/>
        <v>0.75100000000000011</v>
      </c>
      <c r="I27" s="1">
        <f t="shared" si="4"/>
        <v>0.80100000000000005</v>
      </c>
      <c r="J27" s="1">
        <f t="shared" si="4"/>
        <v>41.9</v>
      </c>
      <c r="K27" s="1">
        <f t="shared" si="4"/>
        <v>435.11</v>
      </c>
      <c r="L27" s="1">
        <f t="shared" si="4"/>
        <v>13.23</v>
      </c>
      <c r="M27" s="10"/>
    </row>
    <row r="28" spans="1:13" ht="15.75">
      <c r="A28" s="67" t="s">
        <v>35</v>
      </c>
      <c r="B28" s="68"/>
      <c r="C28" s="9"/>
      <c r="D28" s="9">
        <v>54</v>
      </c>
      <c r="E28" s="9">
        <v>60</v>
      </c>
      <c r="F28" s="9">
        <v>261</v>
      </c>
      <c r="G28" s="9">
        <v>1800</v>
      </c>
      <c r="H28" s="9">
        <v>0.9</v>
      </c>
      <c r="I28" s="9">
        <v>1</v>
      </c>
      <c r="J28" s="9">
        <v>50</v>
      </c>
      <c r="K28" s="9">
        <v>900</v>
      </c>
      <c r="L28" s="9">
        <v>12</v>
      </c>
      <c r="M28" s="10"/>
    </row>
    <row r="29" spans="1:13" ht="15.75">
      <c r="A29" s="65" t="s">
        <v>60</v>
      </c>
      <c r="B29" s="66"/>
      <c r="C29" s="21"/>
      <c r="D29" s="21">
        <f>(D27-D28)/D28*100</f>
        <v>-27.12777777777778</v>
      </c>
      <c r="E29" s="21">
        <f t="shared" ref="E29:L29" si="5">(E27-E28)/E28*100</f>
        <v>-37.31666666666667</v>
      </c>
      <c r="F29" s="21">
        <f t="shared" si="5"/>
        <v>-13.547892720306518</v>
      </c>
      <c r="G29" s="21">
        <f t="shared" si="5"/>
        <v>-20.90388888888889</v>
      </c>
      <c r="H29" s="21">
        <f t="shared" si="5"/>
        <v>-16.555555555555546</v>
      </c>
      <c r="I29" s="21">
        <f t="shared" si="5"/>
        <v>-19.899999999999995</v>
      </c>
      <c r="J29" s="21">
        <f t="shared" si="5"/>
        <v>-16.200000000000003</v>
      </c>
      <c r="K29" s="21">
        <f t="shared" si="5"/>
        <v>-51.654444444444451</v>
      </c>
      <c r="L29" s="21">
        <f t="shared" si="5"/>
        <v>10.250000000000004</v>
      </c>
      <c r="M29" s="10"/>
    </row>
    <row r="30" spans="1:13" ht="15.75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</row>
    <row r="32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ht="15.75">
      <c r="A33" s="34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5.75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ht="15.7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</sheetData>
  <mergeCells count="19">
    <mergeCell ref="A1:L1"/>
    <mergeCell ref="A2:L2"/>
    <mergeCell ref="B3:C3"/>
    <mergeCell ref="B4:C4"/>
    <mergeCell ref="G5:G6"/>
    <mergeCell ref="H5:J5"/>
    <mergeCell ref="K5:L5"/>
    <mergeCell ref="A7:L7"/>
    <mergeCell ref="A5:A6"/>
    <mergeCell ref="B5:B6"/>
    <mergeCell ref="C5:C6"/>
    <mergeCell ref="D5:F5"/>
    <mergeCell ref="A28:B28"/>
    <mergeCell ref="A29:B29"/>
    <mergeCell ref="A12:L12"/>
    <mergeCell ref="A15:L15"/>
    <mergeCell ref="A21:L21"/>
    <mergeCell ref="A27:B27"/>
    <mergeCell ref="B22:B23"/>
  </mergeCells>
  <phoneticPr fontId="1" type="noConversion"/>
  <pageMargins left="0.62" right="0.32" top="1" bottom="1" header="0.5" footer="0.5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N65"/>
  <sheetViews>
    <sheetView tabSelected="1" topLeftCell="A40" workbookViewId="0">
      <selection activeCell="M46" sqref="M46"/>
    </sheetView>
  </sheetViews>
  <sheetFormatPr defaultRowHeight="12.75"/>
  <cols>
    <col min="1" max="1" width="5.42578125" customWidth="1"/>
    <col min="2" max="2" width="16.140625" customWidth="1"/>
    <col min="3" max="4" width="7.5703125" customWidth="1"/>
    <col min="5" max="5" width="7.140625" customWidth="1"/>
    <col min="6" max="6" width="7" customWidth="1"/>
    <col min="8" max="8" width="7.42578125" customWidth="1"/>
    <col min="9" max="9" width="6.85546875" customWidth="1"/>
    <col min="10" max="10" width="7" customWidth="1"/>
    <col min="11" max="11" width="6.85546875" customWidth="1"/>
    <col min="12" max="12" width="7.140625" customWidth="1"/>
  </cols>
  <sheetData>
    <row r="1" spans="1:13" ht="30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>
      <c r="A3" s="14" t="s">
        <v>21</v>
      </c>
      <c r="B3" s="70" t="s">
        <v>44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45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 ht="24" customHeight="1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40.5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41.25" customHeight="1">
      <c r="A8" s="3">
        <v>102</v>
      </c>
      <c r="B8" s="19" t="s">
        <v>120</v>
      </c>
      <c r="C8" s="2">
        <v>200</v>
      </c>
      <c r="D8" s="2">
        <v>11.16</v>
      </c>
      <c r="E8" s="2">
        <v>10.28</v>
      </c>
      <c r="F8" s="2">
        <v>31.78</v>
      </c>
      <c r="G8" s="2">
        <v>264</v>
      </c>
      <c r="H8" s="2">
        <v>7.0000000000000007E-2</v>
      </c>
      <c r="I8" s="2">
        <v>7.0000000000000007E-2</v>
      </c>
      <c r="J8" s="2">
        <v>0.14000000000000001</v>
      </c>
      <c r="K8" s="2">
        <v>106</v>
      </c>
      <c r="L8" s="2">
        <v>1.51</v>
      </c>
      <c r="M8" s="10"/>
    </row>
    <row r="9" spans="1:13" ht="15.75">
      <c r="A9" s="3">
        <v>80</v>
      </c>
      <c r="B9" s="19" t="s">
        <v>34</v>
      </c>
      <c r="C9" s="2" t="s">
        <v>26</v>
      </c>
      <c r="D9" s="2">
        <v>3.78</v>
      </c>
      <c r="E9" s="2">
        <v>3.258</v>
      </c>
      <c r="F9" s="2">
        <v>15.55</v>
      </c>
      <c r="G9" s="2">
        <v>106.79</v>
      </c>
      <c r="H9" s="2">
        <v>5.3999999999999999E-2</v>
      </c>
      <c r="I9" s="2">
        <v>0.16200000000000001</v>
      </c>
      <c r="J9" s="2">
        <v>1.44</v>
      </c>
      <c r="K9" s="2">
        <v>137.63999999999999</v>
      </c>
      <c r="L9" s="2">
        <v>0.48599999999999999</v>
      </c>
      <c r="M9" s="10"/>
    </row>
    <row r="10" spans="1:13" ht="27.75" customHeight="1">
      <c r="A10" s="3">
        <v>148</v>
      </c>
      <c r="B10" s="19" t="s">
        <v>121</v>
      </c>
      <c r="C10" s="2">
        <v>40</v>
      </c>
      <c r="D10" s="2">
        <v>2.4500000000000002</v>
      </c>
      <c r="E10" s="2">
        <v>7.56</v>
      </c>
      <c r="F10" s="2">
        <v>14.62</v>
      </c>
      <c r="G10" s="2">
        <v>136</v>
      </c>
      <c r="H10" s="2">
        <v>0.05</v>
      </c>
      <c r="I10" s="2">
        <v>0.03</v>
      </c>
      <c r="J10" s="2">
        <v>0</v>
      </c>
      <c r="K10" s="2">
        <v>9.4</v>
      </c>
      <c r="L10" s="2">
        <v>0.62</v>
      </c>
      <c r="M10" s="10"/>
    </row>
    <row r="11" spans="1:13" ht="15.75">
      <c r="A11" s="3"/>
      <c r="B11" s="4" t="s">
        <v>28</v>
      </c>
      <c r="C11" s="5"/>
      <c r="D11" s="5">
        <f>SUM(D8:D10)</f>
        <v>17.39</v>
      </c>
      <c r="E11" s="5">
        <f t="shared" ref="E11:L11" si="0">SUM(E8:E10)</f>
        <v>21.097999999999999</v>
      </c>
      <c r="F11" s="5">
        <f t="shared" si="0"/>
        <v>61.949999999999996</v>
      </c>
      <c r="G11" s="5">
        <f t="shared" si="0"/>
        <v>506.79</v>
      </c>
      <c r="H11" s="5">
        <f t="shared" si="0"/>
        <v>0.17399999999999999</v>
      </c>
      <c r="I11" s="5">
        <f t="shared" si="0"/>
        <v>0.26200000000000001</v>
      </c>
      <c r="J11" s="5">
        <f t="shared" si="0"/>
        <v>1.58</v>
      </c>
      <c r="K11" s="5">
        <f t="shared" si="0"/>
        <v>253.04</v>
      </c>
      <c r="L11" s="5">
        <f t="shared" si="0"/>
        <v>2.6160000000000001</v>
      </c>
      <c r="M11" s="11">
        <f>G11/G29*100</f>
        <v>22.975879384227031</v>
      </c>
    </row>
    <row r="12" spans="1:13" ht="15.75">
      <c r="A12" s="76" t="s">
        <v>6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1:13" ht="15.75">
      <c r="A13" s="3">
        <v>83</v>
      </c>
      <c r="B13" s="19" t="s">
        <v>29</v>
      </c>
      <c r="C13" s="2">
        <v>100</v>
      </c>
      <c r="D13" s="2">
        <v>0.5</v>
      </c>
      <c r="E13" s="2">
        <v>0.1</v>
      </c>
      <c r="F13" s="2">
        <v>10.1</v>
      </c>
      <c r="G13" s="2">
        <v>42.67</v>
      </c>
      <c r="H13" s="2">
        <v>0.01</v>
      </c>
      <c r="I13" s="2">
        <v>0.01</v>
      </c>
      <c r="J13" s="2">
        <v>2</v>
      </c>
      <c r="K13" s="2">
        <v>7</v>
      </c>
      <c r="L13" s="2">
        <v>1.4</v>
      </c>
      <c r="M13" s="10"/>
    </row>
    <row r="14" spans="1:13" ht="15.75">
      <c r="A14" s="3"/>
      <c r="B14" s="4" t="s">
        <v>28</v>
      </c>
      <c r="C14" s="5"/>
      <c r="D14" s="5">
        <f t="shared" ref="D14:L14" si="1">SUM(D13:D13)</f>
        <v>0.5</v>
      </c>
      <c r="E14" s="5">
        <f t="shared" si="1"/>
        <v>0.1</v>
      </c>
      <c r="F14" s="5">
        <f t="shared" si="1"/>
        <v>10.1</v>
      </c>
      <c r="G14" s="5">
        <f t="shared" si="1"/>
        <v>42.67</v>
      </c>
      <c r="H14" s="5">
        <f t="shared" si="1"/>
        <v>0.01</v>
      </c>
      <c r="I14" s="5">
        <f t="shared" si="1"/>
        <v>0.01</v>
      </c>
      <c r="J14" s="5">
        <f t="shared" si="1"/>
        <v>2</v>
      </c>
      <c r="K14" s="5">
        <f t="shared" si="1"/>
        <v>7</v>
      </c>
      <c r="L14" s="5">
        <f t="shared" si="1"/>
        <v>1.4</v>
      </c>
      <c r="M14" s="11">
        <f>G14/G29*100</f>
        <v>1.9344911567413865</v>
      </c>
    </row>
    <row r="15" spans="1:13" ht="15.75">
      <c r="A15" s="76" t="s">
        <v>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80"/>
      <c r="M15" s="10"/>
    </row>
    <row r="16" spans="1:13" ht="29.25" customHeight="1">
      <c r="A16" s="3">
        <v>46</v>
      </c>
      <c r="B16" s="19" t="s">
        <v>122</v>
      </c>
      <c r="C16" s="2">
        <v>250</v>
      </c>
      <c r="D16" s="2">
        <v>3.36</v>
      </c>
      <c r="E16" s="2">
        <v>1.53</v>
      </c>
      <c r="F16" s="2">
        <v>9.16</v>
      </c>
      <c r="G16" s="2">
        <v>65.537999999999997</v>
      </c>
      <c r="H16" s="2">
        <v>7.1999999999999995E-2</v>
      </c>
      <c r="I16" s="2">
        <v>7.1999999999999995E-2</v>
      </c>
      <c r="J16" s="2">
        <v>8.89</v>
      </c>
      <c r="K16" s="2">
        <v>43.34</v>
      </c>
      <c r="L16" s="2">
        <v>0.93600000000000005</v>
      </c>
      <c r="M16" s="10"/>
    </row>
    <row r="17" spans="1:13" ht="57.75" customHeight="1">
      <c r="A17" s="3">
        <v>120</v>
      </c>
      <c r="B17" s="19" t="s">
        <v>123</v>
      </c>
      <c r="C17" s="2">
        <v>100</v>
      </c>
      <c r="D17" s="2">
        <v>16.73</v>
      </c>
      <c r="E17" s="2">
        <v>15.78</v>
      </c>
      <c r="F17" s="2">
        <v>4.25</v>
      </c>
      <c r="G17" s="2">
        <v>225.82</v>
      </c>
      <c r="H17" s="2">
        <v>0.04</v>
      </c>
      <c r="I17" s="2">
        <v>0.11</v>
      </c>
      <c r="J17" s="2">
        <v>0.48</v>
      </c>
      <c r="K17" s="2">
        <v>38.44</v>
      </c>
      <c r="L17" s="2">
        <v>2.2599999999999998</v>
      </c>
      <c r="M17" s="10"/>
    </row>
    <row r="18" spans="1:13" ht="15.75">
      <c r="A18" s="3">
        <v>80</v>
      </c>
      <c r="B18" s="19" t="s">
        <v>124</v>
      </c>
      <c r="C18" s="2">
        <v>180</v>
      </c>
      <c r="D18" s="2">
        <v>3.78</v>
      </c>
      <c r="E18" s="2">
        <v>3.258</v>
      </c>
      <c r="F18" s="2">
        <v>15.55</v>
      </c>
      <c r="G18" s="2">
        <v>106.79</v>
      </c>
      <c r="H18" s="2">
        <v>0.03</v>
      </c>
      <c r="I18" s="2">
        <v>0.16200000000000001</v>
      </c>
      <c r="J18" s="2">
        <v>1.44</v>
      </c>
      <c r="K18" s="2">
        <v>143.04</v>
      </c>
      <c r="L18" s="2">
        <v>0.48</v>
      </c>
      <c r="M18" s="10"/>
    </row>
    <row r="19" spans="1:13" ht="26.25">
      <c r="A19" s="3">
        <v>72</v>
      </c>
      <c r="B19" s="19" t="s">
        <v>39</v>
      </c>
      <c r="C19" s="2">
        <v>180</v>
      </c>
      <c r="D19" s="2">
        <v>0.39</v>
      </c>
      <c r="E19" s="2">
        <v>1.7999999999999999E-2</v>
      </c>
      <c r="F19" s="2">
        <v>24.98</v>
      </c>
      <c r="G19" s="2">
        <v>101.7</v>
      </c>
      <c r="H19" s="2">
        <v>1.8E-3</v>
      </c>
      <c r="I19" s="2">
        <v>5.4000000000000003E-3</v>
      </c>
      <c r="J19" s="2">
        <v>0.36</v>
      </c>
      <c r="K19" s="2">
        <v>28.63</v>
      </c>
      <c r="L19" s="2">
        <v>1.1100000000000001</v>
      </c>
      <c r="M19" s="10"/>
    </row>
    <row r="20" spans="1:13" ht="15.75">
      <c r="A20" s="3"/>
      <c r="B20" s="19" t="s">
        <v>33</v>
      </c>
      <c r="C20" s="2">
        <v>60</v>
      </c>
      <c r="D20" s="2">
        <v>3.96</v>
      </c>
      <c r="E20" s="2">
        <v>0.72</v>
      </c>
      <c r="F20" s="2">
        <v>20.04</v>
      </c>
      <c r="G20" s="2">
        <v>104.4</v>
      </c>
      <c r="H20" s="2">
        <v>0.108</v>
      </c>
      <c r="I20" s="2">
        <v>4.8000000000000001E-2</v>
      </c>
      <c r="J20" s="2">
        <v>0</v>
      </c>
      <c r="K20" s="2">
        <v>21</v>
      </c>
      <c r="L20" s="2">
        <v>2.34</v>
      </c>
      <c r="M20" s="10"/>
    </row>
    <row r="21" spans="1:13" ht="15.75">
      <c r="A21" s="3"/>
      <c r="B21" s="4" t="s">
        <v>28</v>
      </c>
      <c r="C21" s="5"/>
      <c r="D21" s="5">
        <f>SUM(D16:D20)</f>
        <v>28.220000000000002</v>
      </c>
      <c r="E21" s="5">
        <f t="shared" ref="E21:L21" si="2">SUM(E16:E20)</f>
        <v>21.305999999999997</v>
      </c>
      <c r="F21" s="5">
        <f t="shared" si="2"/>
        <v>73.97999999999999</v>
      </c>
      <c r="G21" s="5">
        <f t="shared" si="2"/>
        <v>604.24800000000005</v>
      </c>
      <c r="H21" s="5">
        <f t="shared" si="2"/>
        <v>0.25179999999999997</v>
      </c>
      <c r="I21" s="5">
        <f t="shared" si="2"/>
        <v>0.39739999999999998</v>
      </c>
      <c r="J21" s="5">
        <f t="shared" si="2"/>
        <v>11.17</v>
      </c>
      <c r="K21" s="5">
        <f t="shared" si="2"/>
        <v>274.45</v>
      </c>
      <c r="L21" s="5">
        <f t="shared" si="2"/>
        <v>7.1259999999999994</v>
      </c>
      <c r="M21" s="11">
        <f>G21/G29*100</f>
        <v>27.39424449211787</v>
      </c>
    </row>
    <row r="22" spans="1:13" ht="15.75">
      <c r="A22" s="76" t="s">
        <v>8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  <c r="M22" s="10"/>
    </row>
    <row r="23" spans="1:13" ht="36.75" customHeight="1">
      <c r="A23" s="3">
        <v>2</v>
      </c>
      <c r="B23" s="19" t="s">
        <v>125</v>
      </c>
      <c r="C23" s="2">
        <v>60</v>
      </c>
      <c r="D23" s="2">
        <v>17.29</v>
      </c>
      <c r="E23" s="2">
        <v>111.24</v>
      </c>
      <c r="F23" s="2">
        <v>144.72999999999999</v>
      </c>
      <c r="G23" s="2">
        <v>595.79999999999995</v>
      </c>
      <c r="H23" s="2">
        <v>0.61</v>
      </c>
      <c r="I23" s="2">
        <v>0.28199999999999997</v>
      </c>
      <c r="J23" s="2">
        <v>55.8</v>
      </c>
      <c r="K23" s="2">
        <v>111.96</v>
      </c>
      <c r="L23" s="2">
        <v>3.94</v>
      </c>
      <c r="M23" s="10"/>
    </row>
    <row r="24" spans="1:13" ht="26.25" customHeight="1">
      <c r="A24" s="59">
        <v>159</v>
      </c>
      <c r="B24" s="91" t="s">
        <v>126</v>
      </c>
      <c r="C24" s="2">
        <v>100</v>
      </c>
      <c r="D24" s="2">
        <v>6.18</v>
      </c>
      <c r="E24" s="2">
        <v>3.22</v>
      </c>
      <c r="F24" s="2">
        <v>55.32</v>
      </c>
      <c r="G24" s="2">
        <v>275</v>
      </c>
      <c r="H24" s="2">
        <v>0.11</v>
      </c>
      <c r="I24" s="2">
        <v>7.0000000000000007E-2</v>
      </c>
      <c r="J24" s="2">
        <v>0.08</v>
      </c>
      <c r="K24" s="2">
        <v>19.5</v>
      </c>
      <c r="L24" s="2">
        <v>1.39</v>
      </c>
      <c r="M24" s="10"/>
    </row>
    <row r="25" spans="1:13" ht="15.75">
      <c r="A25" s="60"/>
      <c r="B25" s="92"/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10"/>
    </row>
    <row r="26" spans="1:13" ht="15.75">
      <c r="A26" s="1">
        <v>89</v>
      </c>
      <c r="B26" s="19" t="s">
        <v>127</v>
      </c>
      <c r="C26" s="7">
        <v>180</v>
      </c>
      <c r="D26" s="7">
        <v>0.5</v>
      </c>
      <c r="E26" s="7">
        <v>5.3999999999999999E-2</v>
      </c>
      <c r="F26" s="7">
        <v>27.18</v>
      </c>
      <c r="G26" s="7">
        <v>111.24</v>
      </c>
      <c r="H26" s="7">
        <v>0</v>
      </c>
      <c r="I26" s="7">
        <v>1.7999999999999999E-2</v>
      </c>
      <c r="J26" s="7">
        <v>0.99</v>
      </c>
      <c r="K26" s="7">
        <v>14.13</v>
      </c>
      <c r="L26" s="7">
        <v>0.34</v>
      </c>
      <c r="M26" s="10"/>
    </row>
    <row r="27" spans="1:13" ht="15.75">
      <c r="A27" s="1"/>
      <c r="B27" s="19" t="s">
        <v>5</v>
      </c>
      <c r="C27" s="7">
        <v>30</v>
      </c>
      <c r="D27" s="2">
        <v>2.37</v>
      </c>
      <c r="E27" s="2">
        <v>0.3</v>
      </c>
      <c r="F27" s="2">
        <v>14.5</v>
      </c>
      <c r="G27" s="2">
        <v>70</v>
      </c>
      <c r="H27" s="2">
        <v>4.8000000000000001E-2</v>
      </c>
      <c r="I27" s="2">
        <v>1.7999999999999999E-2</v>
      </c>
      <c r="J27" s="2">
        <v>0</v>
      </c>
      <c r="K27" s="2">
        <v>7</v>
      </c>
      <c r="L27" s="2">
        <v>0.6</v>
      </c>
      <c r="M27" s="10"/>
    </row>
    <row r="28" spans="1:13" ht="15.75">
      <c r="A28" s="1"/>
      <c r="B28" s="4" t="s">
        <v>28</v>
      </c>
      <c r="C28" s="8"/>
      <c r="D28" s="8">
        <f t="shared" ref="D28:L28" si="3">SUM(D23:D27)</f>
        <v>26.34</v>
      </c>
      <c r="E28" s="8">
        <f t="shared" si="3"/>
        <v>114.81399999999999</v>
      </c>
      <c r="F28" s="8">
        <f t="shared" si="3"/>
        <v>241.73</v>
      </c>
      <c r="G28" s="8">
        <f t="shared" si="3"/>
        <v>1052.04</v>
      </c>
      <c r="H28" s="8">
        <f t="shared" si="3"/>
        <v>0.76800000000000002</v>
      </c>
      <c r="I28" s="8">
        <f t="shared" si="3"/>
        <v>0.38800000000000001</v>
      </c>
      <c r="J28" s="8">
        <f t="shared" si="3"/>
        <v>56.87</v>
      </c>
      <c r="K28" s="8">
        <f t="shared" si="3"/>
        <v>152.58999999999997</v>
      </c>
      <c r="L28" s="8">
        <f t="shared" si="3"/>
        <v>6.27</v>
      </c>
      <c r="M28" s="12">
        <f>G28/G29*100</f>
        <v>47.695384966913714</v>
      </c>
    </row>
    <row r="29" spans="1:13" ht="15.75">
      <c r="A29" s="65" t="s">
        <v>9</v>
      </c>
      <c r="B29" s="66"/>
      <c r="C29" s="1"/>
      <c r="D29" s="1">
        <f t="shared" ref="D29:L29" si="4">D11+D14+D21+D28</f>
        <v>72.45</v>
      </c>
      <c r="E29" s="1">
        <f t="shared" si="4"/>
        <v>157.31799999999998</v>
      </c>
      <c r="F29" s="1">
        <f t="shared" si="4"/>
        <v>387.76</v>
      </c>
      <c r="G29" s="1">
        <f t="shared" si="4"/>
        <v>2205.748</v>
      </c>
      <c r="H29" s="1">
        <f t="shared" si="4"/>
        <v>1.2038</v>
      </c>
      <c r="I29" s="1">
        <f t="shared" si="4"/>
        <v>1.0573999999999999</v>
      </c>
      <c r="J29" s="1">
        <f t="shared" si="4"/>
        <v>71.62</v>
      </c>
      <c r="K29" s="1">
        <f t="shared" si="4"/>
        <v>687.07999999999993</v>
      </c>
      <c r="L29" s="1">
        <f t="shared" si="4"/>
        <v>17.411999999999999</v>
      </c>
      <c r="M29" s="10"/>
    </row>
    <row r="30" spans="1:13" ht="15.75">
      <c r="A30" s="67" t="s">
        <v>35</v>
      </c>
      <c r="B30" s="68"/>
      <c r="C30" s="9"/>
      <c r="D30" s="9">
        <v>54</v>
      </c>
      <c r="E30" s="9">
        <v>60</v>
      </c>
      <c r="F30" s="9">
        <v>261</v>
      </c>
      <c r="G30" s="9">
        <v>1800</v>
      </c>
      <c r="H30" s="9">
        <v>0.9</v>
      </c>
      <c r="I30" s="9">
        <v>1</v>
      </c>
      <c r="J30" s="9">
        <v>50</v>
      </c>
      <c r="K30" s="9">
        <v>900</v>
      </c>
      <c r="L30" s="9">
        <v>12</v>
      </c>
      <c r="M30" s="10"/>
    </row>
    <row r="31" spans="1:13" ht="15" customHeight="1">
      <c r="A31" s="93" t="s">
        <v>61</v>
      </c>
      <c r="B31" s="94"/>
      <c r="C31" s="38"/>
      <c r="D31" s="39">
        <f>(D29-D30)/D30*100</f>
        <v>34.166666666666671</v>
      </c>
      <c r="E31" s="39">
        <f t="shared" ref="E31:L31" si="5">(E29-E30)/E30*100</f>
        <v>162.19666666666663</v>
      </c>
      <c r="F31" s="39">
        <f t="shared" si="5"/>
        <v>48.567049808429111</v>
      </c>
      <c r="G31" s="39">
        <f t="shared" si="5"/>
        <v>22.541555555555558</v>
      </c>
      <c r="H31" s="39">
        <f t="shared" si="5"/>
        <v>33.755555555555553</v>
      </c>
      <c r="I31" s="39">
        <f t="shared" si="5"/>
        <v>5.7399999999999896</v>
      </c>
      <c r="J31" s="39">
        <f t="shared" si="5"/>
        <v>43.240000000000009</v>
      </c>
      <c r="K31" s="39">
        <f t="shared" si="5"/>
        <v>-23.657777777777785</v>
      </c>
      <c r="L31" s="39">
        <f t="shared" si="5"/>
        <v>45.099999999999987</v>
      </c>
      <c r="M31" s="10"/>
    </row>
    <row r="32" spans="1:13" ht="15.75" hidden="1">
      <c r="A32" s="6"/>
      <c r="B32" s="34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4" hidden="1"/>
    <row r="34" spans="1:14" hidden="1"/>
    <row r="35" spans="1:14" ht="15.75" hidden="1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13"/>
    </row>
    <row r="36" spans="1:14" hidden="1"/>
    <row r="37" spans="1:14" ht="15">
      <c r="A37" s="98" t="s">
        <v>63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</row>
    <row r="38" spans="1:14" ht="30.75" customHeight="1">
      <c r="A38" s="98"/>
      <c r="B38" s="98"/>
      <c r="C38" s="98"/>
      <c r="D38" s="96" t="s">
        <v>13</v>
      </c>
      <c r="E38" s="96"/>
      <c r="F38" s="96"/>
      <c r="G38" s="96" t="s">
        <v>14</v>
      </c>
      <c r="H38" s="96" t="s">
        <v>15</v>
      </c>
      <c r="I38" s="96"/>
      <c r="J38" s="96"/>
      <c r="K38" s="96" t="s">
        <v>16</v>
      </c>
      <c r="L38" s="96"/>
    </row>
    <row r="39" spans="1:14" ht="12.75" customHeight="1">
      <c r="A39" s="98"/>
      <c r="B39" s="98"/>
      <c r="C39" s="98"/>
      <c r="D39" s="98" t="s">
        <v>17</v>
      </c>
      <c r="E39" s="98" t="s">
        <v>18</v>
      </c>
      <c r="F39" s="98" t="s">
        <v>19</v>
      </c>
      <c r="G39" s="75"/>
      <c r="H39" s="97" t="s">
        <v>1</v>
      </c>
      <c r="I39" s="97" t="s">
        <v>2</v>
      </c>
      <c r="J39" s="97" t="s">
        <v>3</v>
      </c>
      <c r="K39" s="97" t="s">
        <v>20</v>
      </c>
      <c r="L39" s="97" t="s">
        <v>0</v>
      </c>
    </row>
    <row r="40" spans="1:14" ht="3.75" customHeight="1">
      <c r="A40" s="98"/>
      <c r="B40" s="98"/>
      <c r="C40" s="98"/>
      <c r="D40" s="98"/>
      <c r="E40" s="98"/>
      <c r="F40" s="98"/>
      <c r="G40" s="75"/>
      <c r="H40" s="97"/>
      <c r="I40" s="97"/>
      <c r="J40" s="97"/>
      <c r="K40" s="97"/>
      <c r="L40" s="97"/>
    </row>
    <row r="41" spans="1:14" ht="27.75" customHeight="1">
      <c r="A41" s="95" t="s">
        <v>64</v>
      </c>
      <c r="B41" s="95"/>
      <c r="C41" s="95"/>
      <c r="D41" s="28">
        <f>Понедельник1!D31+Вторник2!D30+Среда3!D27+Четверг4!D29+Пятница5!D29+'Понедельник 6'!D30+Вторник7!D30+Среда8!D27+Четверг9!D27+Пятница10!D29</f>
        <v>612.3420000000001</v>
      </c>
      <c r="E41" s="28">
        <f>Понедельник1!E31+Вторник2!E30+Среда3!E27+Четверг4!E29+Пятница5!E29+'Понедельник 6'!E30+Вторник7!E30+Среда8!E27+Четверг9!E27+Пятница10!E29</f>
        <v>826.6450000000001</v>
      </c>
      <c r="F41" s="28">
        <f>Понедельник1!F31+Вторник2!F30+Среда3!F27+Четверг4!F29+Пятница5!F29+'Понедельник 6'!F30+Вторник7!F30+Среда8!F27+Четверг9!F27+Пятница10!F29</f>
        <v>2453.1750000000002</v>
      </c>
      <c r="G41" s="28">
        <f>Понедельник1!G31+Вторник2!G30+Среда3!G27+Четверг4!G29+Пятница5!G29+'Понедельник 6'!G30+Вторник7!G30+Среда8!G27+Четверг9!G27+Пятница10!G29</f>
        <v>18988.488000000001</v>
      </c>
      <c r="H41" s="28">
        <f>Понедельник1!H31+Вторник2!H30+Среда3!H27+Четверг4!H29+Пятница5!H29+'Понедельник 6'!H30+Вторник7!H30+Среда8!H27+Четверг9!H27+Пятница10!H29</f>
        <v>9.6858999999999984</v>
      </c>
      <c r="I41" s="28">
        <f>Понедельник1!I31+Вторник2!I30+Среда3!I27+Четверг4!I29+Пятница5!I29+'Понедельник 6'!I30+Вторник7!I30+Среда8!I27+Четверг9!I27+Пятница10!I29</f>
        <v>12.3056</v>
      </c>
      <c r="J41" s="28">
        <f>Понедельник1!J31+Вторник2!J30+Среда3!J27+Четверг4!J29+Пятница5!J29+'Понедельник 6'!J30+Вторник7!J30+Среда8!J27+Четверг9!J27+Пятница10!J29</f>
        <v>732.76800000000003</v>
      </c>
      <c r="K41" s="28">
        <f>Понедельник1!K31+Вторник2!K30+Среда3!K27+Четверг4!K29+Пятница5!K29+'Понедельник 6'!K30+Вторник7!K30+Среда8!K27+Четверг9!K27+Пятница10!K29</f>
        <v>7352.5649999999996</v>
      </c>
      <c r="L41" s="28">
        <f>Понедельник1!L31+Вторник2!L30+Среда3!L27+Четверг4!L29+Пятница5!L29+'Понедельник 6'!L30+Вторник7!L30+Среда8!L27+Четверг9!L27+Пятница10!L29</f>
        <v>163.98400000000001</v>
      </c>
    </row>
    <row r="42" spans="1:14" ht="15.75">
      <c r="A42" s="99" t="s">
        <v>35</v>
      </c>
      <c r="B42" s="99"/>
      <c r="C42" s="99"/>
      <c r="D42" s="29">
        <f>D30*10</f>
        <v>540</v>
      </c>
      <c r="E42" s="29">
        <f t="shared" ref="E42:L42" si="6">E30*10</f>
        <v>600</v>
      </c>
      <c r="F42" s="29">
        <f t="shared" si="6"/>
        <v>2610</v>
      </c>
      <c r="G42" s="29">
        <f t="shared" si="6"/>
        <v>18000</v>
      </c>
      <c r="H42" s="29">
        <f t="shared" si="6"/>
        <v>9</v>
      </c>
      <c r="I42" s="29">
        <f t="shared" si="6"/>
        <v>10</v>
      </c>
      <c r="J42" s="29">
        <f t="shared" si="6"/>
        <v>500</v>
      </c>
      <c r="K42" s="29">
        <f t="shared" si="6"/>
        <v>9000</v>
      </c>
      <c r="L42" s="29">
        <f t="shared" si="6"/>
        <v>120</v>
      </c>
    </row>
    <row r="43" spans="1:14" ht="15.75">
      <c r="A43" s="95" t="s">
        <v>61</v>
      </c>
      <c r="B43" s="95"/>
      <c r="C43" s="95"/>
      <c r="D43" s="28">
        <f>(D41-D42)/D42*100</f>
        <v>13.396666666666684</v>
      </c>
      <c r="E43" s="28">
        <f t="shared" ref="E43:L43" si="7">(E41-E42)/E42*100</f>
        <v>37.77416666666668</v>
      </c>
      <c r="F43" s="28">
        <f t="shared" si="7"/>
        <v>-6.0086206896551655</v>
      </c>
      <c r="G43" s="28">
        <f t="shared" si="7"/>
        <v>5.4916000000000071</v>
      </c>
      <c r="H43" s="28">
        <f t="shared" si="7"/>
        <v>7.6211111111110936</v>
      </c>
      <c r="I43" s="28">
        <f t="shared" si="7"/>
        <v>23.056000000000001</v>
      </c>
      <c r="J43" s="28">
        <f t="shared" si="7"/>
        <v>46.553600000000003</v>
      </c>
      <c r="K43" s="28">
        <f t="shared" si="7"/>
        <v>-18.304833333333338</v>
      </c>
      <c r="L43" s="28">
        <f t="shared" si="7"/>
        <v>36.653333333333343</v>
      </c>
    </row>
    <row r="46" spans="1:14">
      <c r="E46" s="48" t="s">
        <v>81</v>
      </c>
      <c r="F46" s="48"/>
      <c r="G46" s="48"/>
      <c r="H46" s="48"/>
      <c r="I46" s="48"/>
      <c r="J46" s="48"/>
      <c r="K46" s="49" t="s">
        <v>82</v>
      </c>
      <c r="L46" s="49"/>
      <c r="M46" s="49" t="s">
        <v>129</v>
      </c>
      <c r="N46" t="s">
        <v>128</v>
      </c>
    </row>
    <row r="52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ht="15.75">
      <c r="A53" s="34"/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13"/>
    </row>
    <row r="54" spans="1:13" ht="15.75">
      <c r="A54" s="63"/>
      <c r="B54" s="64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13"/>
    </row>
    <row r="55" spans="1:13" ht="15.75">
      <c r="A55" s="63"/>
      <c r="B55" s="64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13"/>
    </row>
    <row r="56" spans="1:13" ht="15.75">
      <c r="A56" s="6"/>
      <c r="B56" s="35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13"/>
    </row>
    <row r="57" spans="1:1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5.75">
      <c r="A59" s="34"/>
      <c r="B59" s="100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13"/>
    </row>
    <row r="60" spans="1:13" ht="15.75">
      <c r="A60" s="34"/>
      <c r="B60" s="100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13"/>
    </row>
    <row r="61" spans="1:13" ht="15.75">
      <c r="A61" s="34"/>
      <c r="B61" s="35"/>
      <c r="C61" s="36"/>
      <c r="D61" s="36"/>
      <c r="E61" s="36"/>
      <c r="F61" s="36"/>
      <c r="G61" s="36"/>
      <c r="H61" s="37"/>
      <c r="I61" s="37"/>
      <c r="J61" s="37"/>
      <c r="K61" s="37"/>
      <c r="L61" s="37"/>
      <c r="M61" s="13"/>
    </row>
    <row r="62" spans="1:1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ht="15.75">
      <c r="A63" s="34"/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13"/>
    </row>
    <row r="64" spans="1:13" ht="15.75">
      <c r="A64" s="34"/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13"/>
    </row>
    <row r="65" spans="10:13">
      <c r="J65" s="13"/>
      <c r="K65" s="13"/>
      <c r="L65" s="13"/>
      <c r="M65" s="13"/>
    </row>
  </sheetData>
  <mergeCells count="40">
    <mergeCell ref="D5:F5"/>
    <mergeCell ref="A30:B30"/>
    <mergeCell ref="A1:L1"/>
    <mergeCell ref="A2:L2"/>
    <mergeCell ref="B3:C3"/>
    <mergeCell ref="B4:C4"/>
    <mergeCell ref="A22:L22"/>
    <mergeCell ref="A29:B29"/>
    <mergeCell ref="A24:A25"/>
    <mergeCell ref="B24:B25"/>
    <mergeCell ref="A37:L37"/>
    <mergeCell ref="K39:K40"/>
    <mergeCell ref="B59:B60"/>
    <mergeCell ref="G5:G6"/>
    <mergeCell ref="H5:J5"/>
    <mergeCell ref="K5:L5"/>
    <mergeCell ref="A7:L7"/>
    <mergeCell ref="A5:A6"/>
    <mergeCell ref="B5:B6"/>
    <mergeCell ref="C5:C6"/>
    <mergeCell ref="D38:F38"/>
    <mergeCell ref="G38:G40"/>
    <mergeCell ref="D39:D40"/>
    <mergeCell ref="A31:B31"/>
    <mergeCell ref="A12:L12"/>
    <mergeCell ref="A15:L15"/>
    <mergeCell ref="H38:J38"/>
    <mergeCell ref="K38:L38"/>
    <mergeCell ref="J39:J40"/>
    <mergeCell ref="A54:A55"/>
    <mergeCell ref="B54:B55"/>
    <mergeCell ref="A38:C40"/>
    <mergeCell ref="A41:C41"/>
    <mergeCell ref="A42:C42"/>
    <mergeCell ref="A43:C43"/>
    <mergeCell ref="E39:E40"/>
    <mergeCell ref="F39:F40"/>
    <mergeCell ref="H39:H40"/>
    <mergeCell ref="I39:I40"/>
    <mergeCell ref="L39:L40"/>
  </mergeCells>
  <phoneticPr fontId="1" type="noConversion"/>
  <pageMargins left="0.56000000000000005" right="0.4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M46"/>
  <sheetViews>
    <sheetView zoomScaleNormal="100" workbookViewId="0">
      <selection sqref="A1:XFD1"/>
    </sheetView>
  </sheetViews>
  <sheetFormatPr defaultRowHeight="12.75"/>
  <cols>
    <col min="1" max="1" width="5.28515625" customWidth="1"/>
    <col min="2" max="2" width="15.85546875" customWidth="1"/>
    <col min="3" max="3" width="7.140625" customWidth="1"/>
    <col min="4" max="4" width="7.42578125" customWidth="1"/>
    <col min="5" max="6" width="7" customWidth="1"/>
    <col min="7" max="7" width="9.42578125" customWidth="1"/>
    <col min="8" max="8" width="6.85546875" customWidth="1"/>
    <col min="9" max="9" width="7.42578125" customWidth="1"/>
    <col min="10" max="10" width="7" customWidth="1"/>
    <col min="11" max="11" width="7.42578125" customWidth="1"/>
    <col min="12" max="12" width="6.7109375" customWidth="1"/>
    <col min="13" max="13" width="13.140625" bestFit="1" customWidth="1"/>
  </cols>
  <sheetData>
    <row r="1" spans="1:13" ht="43.5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>
      <c r="A3" s="14" t="s">
        <v>21</v>
      </c>
      <c r="B3" s="70" t="s">
        <v>22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24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 ht="45" customHeight="1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>
      <c r="A7" s="51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3"/>
      <c r="M7" s="10"/>
    </row>
    <row r="8" spans="1:13" ht="40.5" customHeight="1">
      <c r="A8" s="3">
        <v>98</v>
      </c>
      <c r="B8" s="19" t="s">
        <v>86</v>
      </c>
      <c r="C8" s="2">
        <v>200</v>
      </c>
      <c r="D8" s="2">
        <v>5.58</v>
      </c>
      <c r="E8" s="2">
        <v>5.14</v>
      </c>
      <c r="F8" s="2">
        <v>15.89</v>
      </c>
      <c r="G8" s="2">
        <v>132</v>
      </c>
      <c r="H8" s="2">
        <v>3.5000000000000003E-2</v>
      </c>
      <c r="I8" s="2">
        <v>3.5000000000000003E-2</v>
      </c>
      <c r="J8" s="2">
        <v>7.0000000000000007E-2</v>
      </c>
      <c r="K8" s="2">
        <v>53</v>
      </c>
      <c r="L8" s="2">
        <v>0.755</v>
      </c>
      <c r="M8" s="10"/>
    </row>
    <row r="9" spans="1:13" ht="19.5" customHeight="1">
      <c r="A9" s="3">
        <v>77</v>
      </c>
      <c r="B9" s="19" t="s">
        <v>87</v>
      </c>
      <c r="C9" s="2" t="s">
        <v>88</v>
      </c>
      <c r="D9" s="2">
        <v>7.0000000000000007E-2</v>
      </c>
      <c r="E9" s="2">
        <v>0.01</v>
      </c>
      <c r="F9" s="2">
        <v>5.67</v>
      </c>
      <c r="G9" s="2">
        <v>22.78</v>
      </c>
      <c r="H9" s="2">
        <v>0</v>
      </c>
      <c r="I9" s="2">
        <v>0</v>
      </c>
      <c r="J9" s="2">
        <v>1.57</v>
      </c>
      <c r="K9" s="2">
        <v>7.11</v>
      </c>
      <c r="L9" s="2">
        <v>0.18</v>
      </c>
      <c r="M9" s="10"/>
    </row>
    <row r="10" spans="1:13" ht="25.5" customHeight="1">
      <c r="A10" s="3">
        <v>147</v>
      </c>
      <c r="B10" s="19" t="s">
        <v>89</v>
      </c>
      <c r="C10" s="2">
        <v>35</v>
      </c>
      <c r="D10" s="2">
        <v>6.12</v>
      </c>
      <c r="E10" s="2">
        <v>18.88</v>
      </c>
      <c r="F10" s="2">
        <v>36.549999999999997</v>
      </c>
      <c r="G10" s="2">
        <v>340</v>
      </c>
      <c r="H10" s="2">
        <v>0.12</v>
      </c>
      <c r="I10" s="2">
        <v>0.08</v>
      </c>
      <c r="J10" s="2">
        <v>0</v>
      </c>
      <c r="K10" s="2">
        <v>23.35</v>
      </c>
      <c r="L10" s="2">
        <v>1.55</v>
      </c>
      <c r="M10" s="10"/>
    </row>
    <row r="11" spans="1:13" ht="15.75">
      <c r="A11" s="3"/>
      <c r="B11" s="20" t="s">
        <v>28</v>
      </c>
      <c r="C11" s="5"/>
      <c r="D11" s="5">
        <f>SUM(D8:D10)</f>
        <v>11.77</v>
      </c>
      <c r="E11" s="5">
        <f t="shared" ref="E11:L11" si="0">SUM(E8:E10)</f>
        <v>24.029999999999998</v>
      </c>
      <c r="F11" s="5">
        <f t="shared" si="0"/>
        <v>58.11</v>
      </c>
      <c r="G11" s="5">
        <f t="shared" si="0"/>
        <v>494.78</v>
      </c>
      <c r="H11" s="5">
        <f t="shared" si="0"/>
        <v>0.155</v>
      </c>
      <c r="I11" s="5">
        <f t="shared" si="0"/>
        <v>0.115</v>
      </c>
      <c r="J11" s="5">
        <f t="shared" si="0"/>
        <v>1.6400000000000001</v>
      </c>
      <c r="K11" s="5">
        <f t="shared" si="0"/>
        <v>83.460000000000008</v>
      </c>
      <c r="L11" s="5">
        <f t="shared" si="0"/>
        <v>2.4850000000000003</v>
      </c>
      <c r="M11" s="11">
        <f>G11/G31*100</f>
        <v>20.569808387067269</v>
      </c>
    </row>
    <row r="12" spans="1:13">
      <c r="A12" s="54" t="s">
        <v>6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10"/>
    </row>
    <row r="13" spans="1:13" ht="15.75">
      <c r="A13" s="3">
        <v>83</v>
      </c>
      <c r="B13" s="19" t="s">
        <v>90</v>
      </c>
      <c r="C13" s="2">
        <v>100</v>
      </c>
      <c r="D13" s="2">
        <v>0.5</v>
      </c>
      <c r="E13" s="2">
        <v>0</v>
      </c>
      <c r="F13" s="2">
        <v>10.1</v>
      </c>
      <c r="G13" s="2">
        <v>42.67</v>
      </c>
      <c r="H13" s="7">
        <v>0.01</v>
      </c>
      <c r="I13" s="7">
        <v>0.01</v>
      </c>
      <c r="J13" s="7">
        <v>2</v>
      </c>
      <c r="K13" s="7">
        <v>7</v>
      </c>
      <c r="L13" s="7">
        <v>1.4</v>
      </c>
      <c r="M13" s="10"/>
    </row>
    <row r="14" spans="1:13" ht="12.75" customHeight="1">
      <c r="A14" s="19"/>
      <c r="B14" s="19" t="s">
        <v>68</v>
      </c>
      <c r="C14" s="2">
        <v>15</v>
      </c>
      <c r="D14" s="2">
        <v>1.125</v>
      </c>
      <c r="E14" s="2">
        <v>1.77</v>
      </c>
      <c r="F14" s="2">
        <v>11.23</v>
      </c>
      <c r="G14" s="2">
        <v>62.56</v>
      </c>
      <c r="H14" s="2">
        <v>1.2E-2</v>
      </c>
      <c r="I14" s="2">
        <v>1.2E-2</v>
      </c>
      <c r="J14" s="2">
        <v>0</v>
      </c>
      <c r="K14" s="2">
        <v>3</v>
      </c>
      <c r="L14" s="2">
        <v>0.15</v>
      </c>
      <c r="M14" s="10"/>
    </row>
    <row r="15" spans="1:13" ht="15.75">
      <c r="A15" s="19"/>
      <c r="B15" s="20" t="s">
        <v>28</v>
      </c>
      <c r="C15" s="5"/>
      <c r="D15" s="5">
        <f>SUM(D13:D14)</f>
        <v>1.625</v>
      </c>
      <c r="E15" s="5">
        <f t="shared" ref="E15:L15" si="1">SUM(E13:E14)</f>
        <v>1.77</v>
      </c>
      <c r="F15" s="5">
        <f t="shared" si="1"/>
        <v>21.33</v>
      </c>
      <c r="G15" s="5">
        <f t="shared" si="1"/>
        <v>105.23</v>
      </c>
      <c r="H15" s="5">
        <f t="shared" si="1"/>
        <v>2.1999999999999999E-2</v>
      </c>
      <c r="I15" s="5">
        <f t="shared" si="1"/>
        <v>2.1999999999999999E-2</v>
      </c>
      <c r="J15" s="5">
        <f t="shared" si="1"/>
        <v>2</v>
      </c>
      <c r="K15" s="5">
        <f t="shared" si="1"/>
        <v>10</v>
      </c>
      <c r="L15" s="5">
        <f t="shared" si="1"/>
        <v>1.5499999999999998</v>
      </c>
      <c r="M15" s="11">
        <f>G15/G31*100</f>
        <v>4.3747947301246803</v>
      </c>
    </row>
    <row r="16" spans="1:13">
      <c r="A16" s="54" t="s">
        <v>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8"/>
      <c r="M16" s="10"/>
    </row>
    <row r="17" spans="1:13" ht="40.5" customHeight="1">
      <c r="A17" s="3">
        <v>30</v>
      </c>
      <c r="B17" s="19" t="s">
        <v>47</v>
      </c>
      <c r="C17" s="2">
        <v>250</v>
      </c>
      <c r="D17" s="2">
        <v>1.74</v>
      </c>
      <c r="E17" s="2">
        <v>4.8849999999999998</v>
      </c>
      <c r="F17" s="2">
        <v>8.48</v>
      </c>
      <c r="G17" s="2">
        <v>84.75</v>
      </c>
      <c r="H17" s="2">
        <v>5.7500000000000002E-2</v>
      </c>
      <c r="I17" s="2">
        <v>4.4999999999999998E-2</v>
      </c>
      <c r="J17" s="2">
        <v>18.45</v>
      </c>
      <c r="K17" s="2">
        <v>43.32</v>
      </c>
      <c r="L17" s="2">
        <v>0.79500000000000004</v>
      </c>
      <c r="M17" s="10"/>
    </row>
    <row r="18" spans="1:13" ht="29.25" customHeight="1">
      <c r="A18" s="3">
        <v>68</v>
      </c>
      <c r="B18" s="19" t="s">
        <v>38</v>
      </c>
      <c r="C18" s="2">
        <v>100</v>
      </c>
      <c r="D18" s="2">
        <v>14.4</v>
      </c>
      <c r="E18" s="2">
        <v>5.78</v>
      </c>
      <c r="F18" s="2">
        <v>3.55</v>
      </c>
      <c r="G18" s="2">
        <v>121.51</v>
      </c>
      <c r="H18" s="2">
        <v>0.1</v>
      </c>
      <c r="I18" s="2">
        <v>1</v>
      </c>
      <c r="J18" s="2">
        <v>0.52</v>
      </c>
      <c r="K18" s="2">
        <v>28.1</v>
      </c>
      <c r="L18" s="2">
        <v>4.63</v>
      </c>
      <c r="M18" s="10"/>
    </row>
    <row r="19" spans="1:13" ht="26.25">
      <c r="A19" s="3">
        <v>321</v>
      </c>
      <c r="B19" s="19" t="s">
        <v>91</v>
      </c>
      <c r="C19" s="2">
        <v>180</v>
      </c>
      <c r="D19" s="33">
        <v>2.04</v>
      </c>
      <c r="E19" s="33">
        <v>3.2</v>
      </c>
      <c r="F19" s="33">
        <v>13.63</v>
      </c>
      <c r="G19" s="33">
        <v>91.5</v>
      </c>
      <c r="H19" s="33">
        <v>0.09</v>
      </c>
      <c r="I19" s="33">
        <v>7.0000000000000007E-2</v>
      </c>
      <c r="J19" s="33">
        <v>12.11</v>
      </c>
      <c r="K19" s="33">
        <v>24.65</v>
      </c>
      <c r="L19" s="33">
        <v>0.67</v>
      </c>
      <c r="M19" s="10"/>
    </row>
    <row r="20" spans="1:13" ht="26.25">
      <c r="A20" s="3">
        <v>376</v>
      </c>
      <c r="B20" s="19" t="s">
        <v>39</v>
      </c>
      <c r="C20" s="2">
        <v>180</v>
      </c>
      <c r="D20" s="2">
        <v>0.22</v>
      </c>
      <c r="E20" s="2">
        <v>0.05</v>
      </c>
      <c r="F20" s="2">
        <v>13.88</v>
      </c>
      <c r="G20" s="2">
        <v>101.7</v>
      </c>
      <c r="H20" s="2">
        <v>0</v>
      </c>
      <c r="I20" s="2">
        <v>0</v>
      </c>
      <c r="J20" s="2">
        <v>0.2</v>
      </c>
      <c r="K20" s="2">
        <v>15.91</v>
      </c>
      <c r="L20" s="2">
        <v>0.62</v>
      </c>
      <c r="M20" s="10"/>
    </row>
    <row r="21" spans="1:13" ht="15.75">
      <c r="A21" s="3"/>
      <c r="B21" s="19" t="s">
        <v>33</v>
      </c>
      <c r="C21" s="2">
        <v>60</v>
      </c>
      <c r="D21" s="2">
        <v>3.96</v>
      </c>
      <c r="E21" s="2">
        <v>0.72</v>
      </c>
      <c r="F21" s="2">
        <v>20.04</v>
      </c>
      <c r="G21" s="2">
        <v>104.4</v>
      </c>
      <c r="H21" s="2">
        <v>0.108</v>
      </c>
      <c r="I21" s="2">
        <v>4.8000000000000001E-2</v>
      </c>
      <c r="J21" s="2">
        <v>0</v>
      </c>
      <c r="K21" s="2">
        <v>21</v>
      </c>
      <c r="L21" s="2">
        <v>2.34</v>
      </c>
      <c r="M21" s="10"/>
    </row>
    <row r="22" spans="1:13" ht="15.75">
      <c r="A22" s="3"/>
      <c r="B22" s="20" t="s">
        <v>28</v>
      </c>
      <c r="C22" s="5"/>
      <c r="D22" s="5">
        <f t="shared" ref="D22:L22" si="2">SUM(D17:D21)</f>
        <v>22.36</v>
      </c>
      <c r="E22" s="5">
        <f t="shared" si="2"/>
        <v>14.635</v>
      </c>
      <c r="F22" s="5">
        <f t="shared" si="2"/>
        <v>59.580000000000005</v>
      </c>
      <c r="G22" s="5">
        <f t="shared" si="2"/>
        <v>503.86</v>
      </c>
      <c r="H22" s="5">
        <f t="shared" si="2"/>
        <v>0.35549999999999998</v>
      </c>
      <c r="I22" s="5">
        <f t="shared" si="2"/>
        <v>1.163</v>
      </c>
      <c r="J22" s="5">
        <f t="shared" si="2"/>
        <v>31.279999999999998</v>
      </c>
      <c r="K22" s="5">
        <f t="shared" si="2"/>
        <v>132.97999999999999</v>
      </c>
      <c r="L22" s="5">
        <f t="shared" si="2"/>
        <v>9.0549999999999997</v>
      </c>
      <c r="M22" s="11">
        <f>G22/G31*100</f>
        <v>20.947297089429071</v>
      </c>
    </row>
    <row r="23" spans="1:13">
      <c r="A23" s="54" t="s">
        <v>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10"/>
    </row>
    <row r="24" spans="1:13" ht="56.25" customHeight="1">
      <c r="A24" s="3">
        <v>13</v>
      </c>
      <c r="B24" s="19" t="s">
        <v>92</v>
      </c>
      <c r="C24" s="2">
        <v>60</v>
      </c>
      <c r="D24" s="2">
        <v>7.69</v>
      </c>
      <c r="E24" s="2">
        <v>60.89</v>
      </c>
      <c r="F24" s="2">
        <v>23.75</v>
      </c>
      <c r="G24" s="2">
        <v>673</v>
      </c>
      <c r="H24" s="2">
        <v>0.28999999999999998</v>
      </c>
      <c r="I24" s="2">
        <v>0.38</v>
      </c>
      <c r="J24" s="2">
        <v>95</v>
      </c>
      <c r="K24" s="2">
        <v>218.5</v>
      </c>
      <c r="L24" s="2">
        <v>5.7</v>
      </c>
      <c r="M24" s="10"/>
    </row>
    <row r="25" spans="1:13" ht="15" customHeight="1">
      <c r="A25" s="59">
        <v>449</v>
      </c>
      <c r="B25" s="61" t="s">
        <v>72</v>
      </c>
      <c r="C25" s="2">
        <v>125</v>
      </c>
      <c r="D25" s="2">
        <v>9.0500000000000007</v>
      </c>
      <c r="E25" s="2">
        <v>11.37</v>
      </c>
      <c r="F25" s="2">
        <v>49.1</v>
      </c>
      <c r="G25" s="2">
        <v>335</v>
      </c>
      <c r="H25" s="2">
        <v>0.18</v>
      </c>
      <c r="I25" s="2">
        <v>0.17</v>
      </c>
      <c r="J25" s="2">
        <v>0.44</v>
      </c>
      <c r="K25" s="2">
        <v>101.3</v>
      </c>
      <c r="L25" s="2">
        <v>1.57</v>
      </c>
      <c r="M25" s="10"/>
    </row>
    <row r="26" spans="1:13" ht="15.75" customHeight="1">
      <c r="A26" s="60"/>
      <c r="B26" s="62"/>
      <c r="C26" s="2">
        <v>20</v>
      </c>
      <c r="D26" s="2">
        <v>0.06</v>
      </c>
      <c r="E26" s="2">
        <v>8.0000000000000002E-3</v>
      </c>
      <c r="F26" s="2">
        <v>12.8</v>
      </c>
      <c r="G26" s="2">
        <v>48.3</v>
      </c>
      <c r="H26" s="2">
        <v>2E-3</v>
      </c>
      <c r="I26" s="2">
        <v>4.0000000000000001E-3</v>
      </c>
      <c r="J26" s="2">
        <v>0.32</v>
      </c>
      <c r="K26" s="2">
        <v>2.38</v>
      </c>
      <c r="L26" s="2">
        <v>0.08</v>
      </c>
      <c r="M26" s="10"/>
    </row>
    <row r="27" spans="1:13" ht="25.5" customHeight="1">
      <c r="A27" s="3">
        <v>79</v>
      </c>
      <c r="B27" s="19" t="s">
        <v>53</v>
      </c>
      <c r="C27" s="2">
        <v>180</v>
      </c>
      <c r="D27" s="2">
        <v>2.8079999999999998</v>
      </c>
      <c r="E27" s="2">
        <v>2.39</v>
      </c>
      <c r="F27" s="2">
        <v>12.76</v>
      </c>
      <c r="G27" s="2">
        <v>84</v>
      </c>
      <c r="H27" s="2">
        <v>3.5999999999999997E-2</v>
      </c>
      <c r="I27" s="2">
        <v>0.126</v>
      </c>
      <c r="J27" s="2">
        <v>1.17</v>
      </c>
      <c r="K27" s="2">
        <v>113.16</v>
      </c>
      <c r="L27" s="2">
        <v>0.126</v>
      </c>
      <c r="M27" s="46"/>
    </row>
    <row r="28" spans="1:13" ht="15.75">
      <c r="A28" s="1"/>
      <c r="B28" s="19" t="s">
        <v>5</v>
      </c>
      <c r="C28" s="7">
        <v>30</v>
      </c>
      <c r="D28" s="2">
        <v>2.37</v>
      </c>
      <c r="E28" s="2">
        <v>0.3</v>
      </c>
      <c r="F28" s="2">
        <v>14.5</v>
      </c>
      <c r="G28" s="2">
        <v>70</v>
      </c>
      <c r="H28" s="2">
        <v>4.8000000000000001E-2</v>
      </c>
      <c r="I28" s="2">
        <v>1.7999999999999999E-2</v>
      </c>
      <c r="J28" s="2">
        <v>0</v>
      </c>
      <c r="K28" s="2">
        <v>7</v>
      </c>
      <c r="L28" s="2">
        <v>0.6</v>
      </c>
      <c r="M28" s="10"/>
    </row>
    <row r="29" spans="1:13" ht="31.5">
      <c r="A29" s="3" t="s">
        <v>94</v>
      </c>
      <c r="B29" s="19" t="s">
        <v>93</v>
      </c>
      <c r="C29" s="2">
        <v>100</v>
      </c>
      <c r="D29" s="2">
        <v>5.22</v>
      </c>
      <c r="E29" s="2">
        <v>4.5</v>
      </c>
      <c r="F29" s="2">
        <v>7.56</v>
      </c>
      <c r="G29" s="2">
        <v>91.2</v>
      </c>
      <c r="H29" s="2">
        <v>0.04</v>
      </c>
      <c r="I29" s="2">
        <v>0.13</v>
      </c>
      <c r="J29" s="2">
        <v>0.5</v>
      </c>
      <c r="K29" s="2">
        <v>223.2</v>
      </c>
      <c r="L29" s="2">
        <v>0.2</v>
      </c>
      <c r="M29" s="10"/>
    </row>
    <row r="30" spans="1:13" ht="15.75">
      <c r="A30" s="1"/>
      <c r="B30" s="20" t="s">
        <v>28</v>
      </c>
      <c r="C30" s="8"/>
      <c r="D30" s="8">
        <f t="shared" ref="D30:L30" si="3">SUM(D24:D29)</f>
        <v>27.198</v>
      </c>
      <c r="E30" s="8">
        <f t="shared" si="3"/>
        <v>79.457999999999998</v>
      </c>
      <c r="F30" s="8">
        <f t="shared" si="3"/>
        <v>120.47</v>
      </c>
      <c r="G30" s="8">
        <f t="shared" si="3"/>
        <v>1301.5</v>
      </c>
      <c r="H30" s="8">
        <f t="shared" si="3"/>
        <v>0.59600000000000009</v>
      </c>
      <c r="I30" s="8">
        <f t="shared" si="3"/>
        <v>0.82800000000000007</v>
      </c>
      <c r="J30" s="8">
        <f t="shared" si="3"/>
        <v>97.429999999999993</v>
      </c>
      <c r="K30" s="8">
        <f t="shared" si="3"/>
        <v>665.54</v>
      </c>
      <c r="L30" s="8">
        <f t="shared" si="3"/>
        <v>8.2759999999999998</v>
      </c>
      <c r="M30" s="47">
        <f>G30/G31*100</f>
        <v>54.108099793378983</v>
      </c>
    </row>
    <row r="31" spans="1:13" ht="15.75">
      <c r="A31" s="65" t="s">
        <v>9</v>
      </c>
      <c r="B31" s="66"/>
      <c r="C31" s="1"/>
      <c r="D31" s="1">
        <f t="shared" ref="D31:L31" si="4">D11+D15+D22+D30</f>
        <v>62.952999999999996</v>
      </c>
      <c r="E31" s="1">
        <f t="shared" si="4"/>
        <v>119.893</v>
      </c>
      <c r="F31" s="1">
        <f t="shared" si="4"/>
        <v>259.49</v>
      </c>
      <c r="G31" s="1">
        <f t="shared" si="4"/>
        <v>2405.37</v>
      </c>
      <c r="H31" s="1">
        <f t="shared" si="4"/>
        <v>1.1285000000000001</v>
      </c>
      <c r="I31" s="1">
        <f t="shared" si="4"/>
        <v>2.1280000000000001</v>
      </c>
      <c r="J31" s="1">
        <f t="shared" si="4"/>
        <v>132.35</v>
      </c>
      <c r="K31" s="1">
        <f t="shared" si="4"/>
        <v>891.98</v>
      </c>
      <c r="L31" s="1">
        <f t="shared" si="4"/>
        <v>21.366</v>
      </c>
      <c r="M31" s="10"/>
    </row>
    <row r="32" spans="1:13" ht="15.75">
      <c r="A32" s="67" t="s">
        <v>35</v>
      </c>
      <c r="B32" s="68"/>
      <c r="C32" s="9"/>
      <c r="D32" s="9">
        <v>54</v>
      </c>
      <c r="E32" s="9">
        <v>60</v>
      </c>
      <c r="F32" s="9">
        <v>261</v>
      </c>
      <c r="G32" s="9">
        <v>1800</v>
      </c>
      <c r="H32" s="9">
        <v>0.9</v>
      </c>
      <c r="I32" s="9">
        <v>1</v>
      </c>
      <c r="J32" s="9">
        <v>50</v>
      </c>
      <c r="K32" s="9">
        <v>900</v>
      </c>
      <c r="L32" s="9">
        <v>12</v>
      </c>
    </row>
    <row r="33" spans="1:12" ht="15.75">
      <c r="A33" s="65" t="s">
        <v>60</v>
      </c>
      <c r="B33" s="66"/>
      <c r="C33" s="1"/>
      <c r="D33" s="21">
        <f>(D31-D32)/D32*100</f>
        <v>16.579629629629622</v>
      </c>
      <c r="E33" s="21">
        <f t="shared" ref="E33:L33" si="5">(E31-E32)/E32*100</f>
        <v>99.821666666666658</v>
      </c>
      <c r="F33" s="21">
        <f t="shared" si="5"/>
        <v>-0.57854406130267844</v>
      </c>
      <c r="G33" s="21">
        <f t="shared" si="5"/>
        <v>33.631666666666661</v>
      </c>
      <c r="H33" s="21">
        <f t="shared" si="5"/>
        <v>25.388888888888893</v>
      </c>
      <c r="I33" s="21">
        <f t="shared" si="5"/>
        <v>112.80000000000001</v>
      </c>
      <c r="J33" s="21">
        <f t="shared" si="5"/>
        <v>164.7</v>
      </c>
      <c r="K33" s="21">
        <f t="shared" si="5"/>
        <v>-0.89111111111110897</v>
      </c>
      <c r="L33" s="21">
        <f t="shared" si="5"/>
        <v>78.05</v>
      </c>
    </row>
    <row r="34" spans="1:12">
      <c r="A34" s="14"/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6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ht="15.75">
      <c r="A37" s="3"/>
      <c r="B37" s="19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>
      <c r="A38" s="34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ht="15.75">
      <c r="A40" s="34"/>
      <c r="B40" s="35"/>
      <c r="C40" s="36"/>
      <c r="D40" s="36"/>
      <c r="E40" s="36"/>
      <c r="F40" s="36"/>
      <c r="G40" s="36"/>
      <c r="H40" s="37"/>
      <c r="I40" s="37"/>
      <c r="J40" s="37"/>
      <c r="K40" s="37"/>
      <c r="L40" s="37"/>
    </row>
    <row r="41" spans="1:12" ht="32.2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ht="15.75">
      <c r="A42" s="63"/>
      <c r="B42" s="64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2" ht="15.75">
      <c r="A43" s="63"/>
      <c r="B43" s="64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ht="15.75">
      <c r="A44" s="34"/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ht="15.75">
      <c r="A46" s="6"/>
      <c r="B46" s="35"/>
      <c r="C46" s="37"/>
      <c r="D46" s="37"/>
      <c r="E46" s="37"/>
      <c r="F46" s="37"/>
      <c r="G46" s="37"/>
      <c r="H46" s="37"/>
      <c r="I46" s="37"/>
      <c r="J46" s="37"/>
      <c r="K46" s="37"/>
      <c r="L46" s="37"/>
    </row>
  </sheetData>
  <mergeCells count="22">
    <mergeCell ref="A1:L1"/>
    <mergeCell ref="B3:C3"/>
    <mergeCell ref="B4:C4"/>
    <mergeCell ref="A2:L2"/>
    <mergeCell ref="H5:J5"/>
    <mergeCell ref="K5:L5"/>
    <mergeCell ref="C5:C6"/>
    <mergeCell ref="B5:B6"/>
    <mergeCell ref="A5:A6"/>
    <mergeCell ref="G5:G6"/>
    <mergeCell ref="D5:F5"/>
    <mergeCell ref="A42:A43"/>
    <mergeCell ref="B42:B43"/>
    <mergeCell ref="A31:B31"/>
    <mergeCell ref="A32:B32"/>
    <mergeCell ref="A33:B33"/>
    <mergeCell ref="A7:L7"/>
    <mergeCell ref="A12:L12"/>
    <mergeCell ref="A16:L16"/>
    <mergeCell ref="A23:L23"/>
    <mergeCell ref="A25:A26"/>
    <mergeCell ref="B25:B26"/>
  </mergeCells>
  <phoneticPr fontId="0" type="noConversion"/>
  <pageMargins left="0.62" right="0.31" top="0.52" bottom="0.47" header="0.5" footer="0.5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M42"/>
  <sheetViews>
    <sheetView zoomScaleNormal="100" workbookViewId="0">
      <selection sqref="A1:L1"/>
    </sheetView>
  </sheetViews>
  <sheetFormatPr defaultRowHeight="12.75"/>
  <cols>
    <col min="1" max="1" width="5.42578125" customWidth="1"/>
    <col min="2" max="2" width="16.7109375" customWidth="1"/>
    <col min="3" max="3" width="6.85546875" customWidth="1"/>
    <col min="4" max="4" width="7.42578125" customWidth="1"/>
    <col min="5" max="5" width="6.7109375" customWidth="1"/>
    <col min="6" max="6" width="6.85546875" customWidth="1"/>
    <col min="8" max="8" width="8" customWidth="1"/>
    <col min="9" max="9" width="7.85546875" customWidth="1"/>
    <col min="10" max="11" width="7.140625" customWidth="1"/>
    <col min="12" max="12" width="7.28515625" customWidth="1"/>
  </cols>
  <sheetData>
    <row r="1" spans="1:13" ht="49.5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8"/>
      <c r="M2" s="10"/>
    </row>
    <row r="3" spans="1:13">
      <c r="A3" s="14" t="s">
        <v>21</v>
      </c>
      <c r="B3" s="70" t="s">
        <v>41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24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36.75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27" customHeight="1">
      <c r="A8" s="3">
        <v>103</v>
      </c>
      <c r="B8" s="19" t="s">
        <v>69</v>
      </c>
      <c r="C8" s="2">
        <v>200</v>
      </c>
      <c r="D8" s="2">
        <v>6.8</v>
      </c>
      <c r="E8" s="2">
        <v>10.42</v>
      </c>
      <c r="F8" s="2">
        <v>25.86</v>
      </c>
      <c r="G8" s="2">
        <v>224.94</v>
      </c>
      <c r="H8" s="2">
        <v>0.1</v>
      </c>
      <c r="I8" s="2">
        <v>0.2</v>
      </c>
      <c r="J8" s="2">
        <v>0.9</v>
      </c>
      <c r="K8" s="2">
        <v>185.86</v>
      </c>
      <c r="L8" s="2">
        <v>0.72</v>
      </c>
      <c r="M8" s="10"/>
    </row>
    <row r="9" spans="1:13" ht="25.5" customHeight="1">
      <c r="A9" s="1">
        <v>80</v>
      </c>
      <c r="B9" s="19" t="s">
        <v>34</v>
      </c>
      <c r="C9" s="7">
        <v>180</v>
      </c>
      <c r="D9" s="7">
        <v>3.78</v>
      </c>
      <c r="E9" s="7">
        <v>3.26</v>
      </c>
      <c r="F9" s="7">
        <v>15.55</v>
      </c>
      <c r="G9" s="7">
        <v>106.79</v>
      </c>
      <c r="H9" s="7">
        <v>5.3999999999999999E-2</v>
      </c>
      <c r="I9" s="7">
        <v>0.16200000000000001</v>
      </c>
      <c r="J9" s="7">
        <v>1.44</v>
      </c>
      <c r="K9" s="7">
        <v>137.65</v>
      </c>
      <c r="L9" s="7">
        <v>0.49</v>
      </c>
      <c r="M9" s="10"/>
    </row>
    <row r="10" spans="1:13" ht="28.5" customHeight="1">
      <c r="A10" s="3">
        <v>147</v>
      </c>
      <c r="B10" s="19" t="s">
        <v>27</v>
      </c>
      <c r="C10" s="2">
        <v>40</v>
      </c>
      <c r="D10" s="2">
        <v>2.4500000000000002</v>
      </c>
      <c r="E10" s="2">
        <v>7.56</v>
      </c>
      <c r="F10" s="2">
        <v>14.62</v>
      </c>
      <c r="G10" s="2">
        <v>136</v>
      </c>
      <c r="H10" s="2">
        <v>0.05</v>
      </c>
      <c r="I10" s="2">
        <v>0.03</v>
      </c>
      <c r="J10" s="2">
        <v>0</v>
      </c>
      <c r="K10" s="2">
        <v>9.4</v>
      </c>
      <c r="L10" s="2">
        <v>0.62</v>
      </c>
      <c r="M10" s="10"/>
    </row>
    <row r="11" spans="1:13" ht="15.75">
      <c r="A11" s="3"/>
      <c r="B11" s="4" t="s">
        <v>28</v>
      </c>
      <c r="C11" s="5"/>
      <c r="D11" s="5">
        <f t="shared" ref="D11:L11" si="0">SUM(D8:D10)</f>
        <v>13.030000000000001</v>
      </c>
      <c r="E11" s="5">
        <f t="shared" si="0"/>
        <v>21.24</v>
      </c>
      <c r="F11" s="5">
        <f t="shared" si="0"/>
        <v>56.029999999999994</v>
      </c>
      <c r="G11" s="5">
        <f t="shared" si="0"/>
        <v>467.73</v>
      </c>
      <c r="H11" s="5">
        <f t="shared" si="0"/>
        <v>0.20400000000000001</v>
      </c>
      <c r="I11" s="5">
        <f t="shared" si="0"/>
        <v>0.39200000000000002</v>
      </c>
      <c r="J11" s="5">
        <f t="shared" si="0"/>
        <v>2.34</v>
      </c>
      <c r="K11" s="5">
        <f t="shared" si="0"/>
        <v>332.90999999999997</v>
      </c>
      <c r="L11" s="5">
        <f t="shared" si="0"/>
        <v>1.83</v>
      </c>
      <c r="M11" s="11">
        <f>G11/G30*100</f>
        <v>26.697527340806872</v>
      </c>
    </row>
    <row r="12" spans="1:13" ht="15.75">
      <c r="A12" s="76" t="s">
        <v>6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1:13" ht="15.75">
      <c r="A13" s="3"/>
      <c r="B13" s="19" t="s">
        <v>29</v>
      </c>
      <c r="C13" s="2">
        <v>100</v>
      </c>
      <c r="D13" s="2">
        <v>0.5</v>
      </c>
      <c r="E13" s="2">
        <v>0.1</v>
      </c>
      <c r="F13" s="2">
        <v>10.1</v>
      </c>
      <c r="G13" s="2">
        <v>42.67</v>
      </c>
      <c r="H13" s="2">
        <v>0.01</v>
      </c>
      <c r="I13" s="2">
        <v>0.01</v>
      </c>
      <c r="J13" s="2">
        <v>2</v>
      </c>
      <c r="K13" s="2">
        <v>7</v>
      </c>
      <c r="L13" s="2">
        <v>1.4</v>
      </c>
      <c r="M13" s="10"/>
    </row>
    <row r="14" spans="1:13" ht="21" customHeight="1">
      <c r="A14" s="3"/>
      <c r="B14" s="19"/>
      <c r="C14" s="2"/>
      <c r="D14" s="2"/>
      <c r="E14" s="2"/>
      <c r="F14" s="2"/>
      <c r="G14" s="2"/>
      <c r="H14" s="2"/>
      <c r="I14" s="2"/>
      <c r="J14" s="2"/>
      <c r="K14" s="2"/>
      <c r="L14" s="2"/>
      <c r="M14" s="10"/>
    </row>
    <row r="15" spans="1:13" ht="15.75">
      <c r="A15" s="3"/>
      <c r="B15" s="4" t="s">
        <v>28</v>
      </c>
      <c r="C15" s="5"/>
      <c r="D15" s="5">
        <f>SUM(D13:D14)</f>
        <v>0.5</v>
      </c>
      <c r="E15" s="5">
        <f t="shared" ref="E15:L15" si="1">SUM(E13:E14)</f>
        <v>0.1</v>
      </c>
      <c r="F15" s="5">
        <f t="shared" si="1"/>
        <v>10.1</v>
      </c>
      <c r="G15" s="5">
        <f t="shared" si="1"/>
        <v>42.67</v>
      </c>
      <c r="H15" s="5">
        <f t="shared" si="1"/>
        <v>0.01</v>
      </c>
      <c r="I15" s="5">
        <f t="shared" si="1"/>
        <v>0.01</v>
      </c>
      <c r="J15" s="5">
        <f t="shared" si="1"/>
        <v>2</v>
      </c>
      <c r="K15" s="5">
        <f t="shared" si="1"/>
        <v>7</v>
      </c>
      <c r="L15" s="5">
        <f t="shared" si="1"/>
        <v>1.4</v>
      </c>
      <c r="M15" s="11">
        <f>G15/G30*100</f>
        <v>2.4355578894495307</v>
      </c>
    </row>
    <row r="16" spans="1:13" ht="15.75">
      <c r="A16" s="76" t="s">
        <v>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10"/>
    </row>
    <row r="17" spans="1:13" ht="46.5" customHeight="1">
      <c r="A17" s="3">
        <v>36</v>
      </c>
      <c r="B17" s="19" t="s">
        <v>50</v>
      </c>
      <c r="C17" s="2">
        <v>250</v>
      </c>
      <c r="D17" s="2">
        <v>2.68</v>
      </c>
      <c r="E17" s="2">
        <v>2.83</v>
      </c>
      <c r="F17" s="2">
        <v>17.14</v>
      </c>
      <c r="G17" s="2">
        <v>102.97</v>
      </c>
      <c r="H17" s="2">
        <v>0.112</v>
      </c>
      <c r="I17" s="2">
        <v>6.2E-2</v>
      </c>
      <c r="J17" s="2">
        <v>8.25</v>
      </c>
      <c r="K17" s="2">
        <v>24.6</v>
      </c>
      <c r="L17" s="2">
        <v>1.08</v>
      </c>
      <c r="M17" s="10"/>
    </row>
    <row r="18" spans="1:13" ht="51.75">
      <c r="A18" s="32" t="s">
        <v>65</v>
      </c>
      <c r="B18" s="19" t="s">
        <v>66</v>
      </c>
      <c r="C18" s="2">
        <v>80</v>
      </c>
      <c r="D18" s="2">
        <v>9.76</v>
      </c>
      <c r="E18" s="2">
        <v>10.86</v>
      </c>
      <c r="F18" s="2">
        <v>8.4</v>
      </c>
      <c r="G18" s="2">
        <v>170.66</v>
      </c>
      <c r="H18" s="2">
        <v>5.6000000000000001E-2</v>
      </c>
      <c r="I18" s="2">
        <v>0.1</v>
      </c>
      <c r="J18" s="2">
        <v>0.22</v>
      </c>
      <c r="K18" s="2">
        <v>65.459999999999994</v>
      </c>
      <c r="L18" s="2">
        <v>0.82</v>
      </c>
      <c r="M18" s="22"/>
    </row>
    <row r="19" spans="1:13" ht="26.25" customHeight="1">
      <c r="A19" s="3">
        <v>136</v>
      </c>
      <c r="B19" s="19" t="s">
        <v>31</v>
      </c>
      <c r="C19" s="2">
        <v>180</v>
      </c>
      <c r="D19" s="2">
        <v>4.5</v>
      </c>
      <c r="E19" s="2">
        <v>6.1</v>
      </c>
      <c r="F19" s="2">
        <v>17.329999999999998</v>
      </c>
      <c r="G19" s="2">
        <v>151.57</v>
      </c>
      <c r="H19" s="2">
        <v>0.108</v>
      </c>
      <c r="I19" s="2">
        <v>0.14399999999999999</v>
      </c>
      <c r="J19" s="2">
        <v>10.11</v>
      </c>
      <c r="K19" s="2">
        <v>115.63</v>
      </c>
      <c r="L19" s="2">
        <v>1.28</v>
      </c>
      <c r="M19" s="10"/>
    </row>
    <row r="20" spans="1:13" ht="26.25">
      <c r="A20" s="3">
        <v>70</v>
      </c>
      <c r="B20" s="19" t="s">
        <v>32</v>
      </c>
      <c r="C20" s="2">
        <v>180</v>
      </c>
      <c r="D20" s="2">
        <v>0.14399999999999999</v>
      </c>
      <c r="E20" s="2">
        <v>0.14399999999999999</v>
      </c>
      <c r="F20" s="2">
        <v>21.5</v>
      </c>
      <c r="G20" s="2">
        <v>87.84</v>
      </c>
      <c r="H20" s="2">
        <v>8.9999999999999993E-3</v>
      </c>
      <c r="I20" s="2">
        <v>7.0000000000000001E-3</v>
      </c>
      <c r="J20" s="2">
        <v>1.55</v>
      </c>
      <c r="K20" s="2">
        <v>13.03</v>
      </c>
      <c r="L20" s="2">
        <v>0.85</v>
      </c>
      <c r="M20" s="10"/>
    </row>
    <row r="21" spans="1:13" ht="15.75">
      <c r="A21" s="3"/>
      <c r="B21" s="19" t="s">
        <v>33</v>
      </c>
      <c r="C21" s="2">
        <v>60</v>
      </c>
      <c r="D21" s="2">
        <v>3.96</v>
      </c>
      <c r="E21" s="2">
        <v>0.72</v>
      </c>
      <c r="F21" s="2">
        <v>20.04</v>
      </c>
      <c r="G21" s="2">
        <v>104.4</v>
      </c>
      <c r="H21" s="2">
        <v>0.108</v>
      </c>
      <c r="I21" s="2">
        <v>4.8000000000000001E-2</v>
      </c>
      <c r="J21" s="2">
        <v>0</v>
      </c>
      <c r="K21" s="2">
        <v>21</v>
      </c>
      <c r="L21" s="2">
        <v>2.34</v>
      </c>
      <c r="M21" s="10"/>
    </row>
    <row r="22" spans="1:13" ht="15.75">
      <c r="A22" s="3"/>
      <c r="B22" s="4" t="s">
        <v>28</v>
      </c>
      <c r="C22" s="5"/>
      <c r="D22" s="5">
        <f t="shared" ref="D22:L22" si="2">SUM(D17:D21)</f>
        <v>21.043999999999997</v>
      </c>
      <c r="E22" s="5">
        <f t="shared" si="2"/>
        <v>20.653999999999996</v>
      </c>
      <c r="F22" s="5">
        <f t="shared" si="2"/>
        <v>84.41</v>
      </c>
      <c r="G22" s="5">
        <f t="shared" si="2"/>
        <v>617.43999999999994</v>
      </c>
      <c r="H22" s="5">
        <f t="shared" si="2"/>
        <v>0.39300000000000002</v>
      </c>
      <c r="I22" s="5">
        <f t="shared" si="2"/>
        <v>0.36099999999999999</v>
      </c>
      <c r="J22" s="5">
        <f t="shared" si="2"/>
        <v>20.13</v>
      </c>
      <c r="K22" s="5">
        <f t="shared" si="2"/>
        <v>239.72</v>
      </c>
      <c r="L22" s="5">
        <f t="shared" si="2"/>
        <v>6.3699999999999992</v>
      </c>
      <c r="M22" s="11">
        <f>G22/G30*100</f>
        <v>35.242813762871293</v>
      </c>
    </row>
    <row r="23" spans="1:13" ht="15.75">
      <c r="A23" s="76" t="s">
        <v>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80"/>
      <c r="M23" s="10"/>
    </row>
    <row r="24" spans="1:13" ht="21" customHeight="1">
      <c r="A24" s="3">
        <v>19</v>
      </c>
      <c r="B24" s="19" t="s">
        <v>54</v>
      </c>
      <c r="C24" s="2">
        <v>60</v>
      </c>
      <c r="D24" s="2">
        <v>0.82</v>
      </c>
      <c r="E24" s="2">
        <v>3.7</v>
      </c>
      <c r="F24" s="2">
        <v>5.0599999999999996</v>
      </c>
      <c r="G24" s="2">
        <v>56.88</v>
      </c>
      <c r="H24" s="2">
        <v>3.3000000000000002E-2</v>
      </c>
      <c r="I24" s="2">
        <v>2.5999999999999999E-2</v>
      </c>
      <c r="J24" s="2">
        <v>6.15</v>
      </c>
      <c r="K24" s="2">
        <v>13.92</v>
      </c>
      <c r="L24" s="2">
        <v>0.51</v>
      </c>
      <c r="M24" s="10"/>
    </row>
    <row r="25" spans="1:13" ht="31.5" customHeight="1">
      <c r="A25" s="59">
        <v>143</v>
      </c>
      <c r="B25" s="81" t="s">
        <v>83</v>
      </c>
      <c r="C25" s="2">
        <v>150</v>
      </c>
      <c r="D25" s="2">
        <v>22.09</v>
      </c>
      <c r="E25" s="2">
        <v>14.91</v>
      </c>
      <c r="F25" s="2">
        <v>29.9</v>
      </c>
      <c r="G25" s="2">
        <v>336</v>
      </c>
      <c r="H25" s="2">
        <v>0.06</v>
      </c>
      <c r="I25" s="2">
        <v>0.33</v>
      </c>
      <c r="J25" s="2">
        <v>0.28499999999999998</v>
      </c>
      <c r="K25" s="2">
        <v>180.75</v>
      </c>
      <c r="L25" s="2">
        <v>0.93</v>
      </c>
      <c r="M25" s="22"/>
    </row>
    <row r="26" spans="1:13" ht="15.75">
      <c r="A26" s="60"/>
      <c r="B26" s="82"/>
      <c r="C26" s="2">
        <v>20</v>
      </c>
      <c r="D26" s="2">
        <v>0.08</v>
      </c>
      <c r="E26" s="2">
        <v>0</v>
      </c>
      <c r="F26" s="2">
        <v>13</v>
      </c>
      <c r="G26" s="2">
        <v>50</v>
      </c>
      <c r="H26" s="2">
        <v>2E-3</v>
      </c>
      <c r="I26" s="2">
        <v>4.0000000000000001E-3</v>
      </c>
      <c r="J26" s="2">
        <v>0.1</v>
      </c>
      <c r="K26" s="2">
        <v>2.8</v>
      </c>
      <c r="L26" s="2">
        <v>0.26</v>
      </c>
      <c r="M26" s="10"/>
    </row>
    <row r="27" spans="1:13" ht="28.5" customHeight="1">
      <c r="A27" s="1">
        <v>376</v>
      </c>
      <c r="B27" s="19" t="s">
        <v>95</v>
      </c>
      <c r="C27" s="7">
        <v>180</v>
      </c>
      <c r="D27" s="7">
        <v>0.22</v>
      </c>
      <c r="E27" s="7">
        <v>0.5</v>
      </c>
      <c r="F27" s="7">
        <v>27.18</v>
      </c>
      <c r="G27" s="7">
        <v>111.24</v>
      </c>
      <c r="H27" s="7">
        <v>0</v>
      </c>
      <c r="I27" s="7">
        <v>1.7999999999999999E-2</v>
      </c>
      <c r="J27" s="7">
        <v>0.99</v>
      </c>
      <c r="K27" s="7">
        <v>14.13</v>
      </c>
      <c r="L27" s="7">
        <v>0.34</v>
      </c>
      <c r="M27" s="10"/>
    </row>
    <row r="28" spans="1:13" ht="15.75">
      <c r="A28" s="1"/>
      <c r="B28" s="19" t="s">
        <v>5</v>
      </c>
      <c r="C28" s="2">
        <v>30</v>
      </c>
      <c r="D28" s="2">
        <v>2.37</v>
      </c>
      <c r="E28" s="2">
        <v>0.3</v>
      </c>
      <c r="F28" s="2">
        <v>14.5</v>
      </c>
      <c r="G28" s="2">
        <v>70</v>
      </c>
      <c r="H28" s="2">
        <v>4.8000000000000001E-2</v>
      </c>
      <c r="I28" s="2">
        <v>1.7999999999999999E-2</v>
      </c>
      <c r="J28" s="2">
        <v>0</v>
      </c>
      <c r="K28" s="2">
        <v>7</v>
      </c>
      <c r="L28" s="2">
        <v>0.6</v>
      </c>
      <c r="M28" s="12">
        <f>G29/G30*100</f>
        <v>35.624101006872309</v>
      </c>
    </row>
    <row r="29" spans="1:13" ht="15.75">
      <c r="A29" s="1"/>
      <c r="B29" s="4" t="s">
        <v>28</v>
      </c>
      <c r="C29" s="8"/>
      <c r="D29" s="8">
        <f t="shared" ref="D29:L29" si="3">SUM(D24:D28)</f>
        <v>25.58</v>
      </c>
      <c r="E29" s="8">
        <f t="shared" si="3"/>
        <v>19.41</v>
      </c>
      <c r="F29" s="8">
        <f t="shared" si="3"/>
        <v>89.64</v>
      </c>
      <c r="G29" s="8">
        <f t="shared" si="3"/>
        <v>624.12</v>
      </c>
      <c r="H29" s="8">
        <f t="shared" si="3"/>
        <v>0.14300000000000002</v>
      </c>
      <c r="I29" s="8">
        <f t="shared" si="3"/>
        <v>0.39600000000000007</v>
      </c>
      <c r="J29" s="8">
        <f t="shared" si="3"/>
        <v>7.5250000000000004</v>
      </c>
      <c r="K29" s="8">
        <f t="shared" si="3"/>
        <v>218.6</v>
      </c>
      <c r="L29" s="8">
        <f t="shared" si="3"/>
        <v>2.64</v>
      </c>
      <c r="M29" s="10"/>
    </row>
    <row r="30" spans="1:13" ht="15.75">
      <c r="A30" s="65" t="s">
        <v>9</v>
      </c>
      <c r="B30" s="66"/>
      <c r="C30" s="1"/>
      <c r="D30" s="1">
        <f t="shared" ref="D30:L30" si="4">D11+D15+D22+D29</f>
        <v>60.153999999999996</v>
      </c>
      <c r="E30" s="1">
        <f t="shared" si="4"/>
        <v>61.403999999999996</v>
      </c>
      <c r="F30" s="1">
        <f t="shared" si="4"/>
        <v>240.18</v>
      </c>
      <c r="G30" s="1">
        <f t="shared" si="4"/>
        <v>1751.96</v>
      </c>
      <c r="H30" s="1">
        <f t="shared" si="4"/>
        <v>0.75</v>
      </c>
      <c r="I30" s="1">
        <f t="shared" si="4"/>
        <v>1.159</v>
      </c>
      <c r="J30" s="1">
        <f t="shared" si="4"/>
        <v>31.994999999999997</v>
      </c>
      <c r="K30" s="1">
        <f t="shared" si="4"/>
        <v>798.23</v>
      </c>
      <c r="L30" s="1">
        <f t="shared" si="4"/>
        <v>12.24</v>
      </c>
      <c r="M30" s="10"/>
    </row>
    <row r="31" spans="1:13" ht="15.75">
      <c r="A31" s="67" t="s">
        <v>35</v>
      </c>
      <c r="B31" s="68"/>
      <c r="C31" s="9"/>
      <c r="D31" s="9">
        <v>54</v>
      </c>
      <c r="E31" s="9">
        <v>60</v>
      </c>
      <c r="F31" s="9">
        <v>261</v>
      </c>
      <c r="G31" s="9">
        <v>1800</v>
      </c>
      <c r="H31" s="9">
        <v>0.9</v>
      </c>
      <c r="I31" s="9">
        <v>1</v>
      </c>
      <c r="J31" s="9">
        <v>50</v>
      </c>
      <c r="K31" s="9">
        <v>900</v>
      </c>
      <c r="L31" s="9">
        <v>12</v>
      </c>
      <c r="M31" s="10"/>
    </row>
    <row r="32" spans="1:13" ht="15.75">
      <c r="A32" s="65" t="s">
        <v>60</v>
      </c>
      <c r="B32" s="66"/>
      <c r="C32" s="21"/>
      <c r="D32" s="21">
        <f>(D30-D31)/D31*100</f>
        <v>11.396296296296288</v>
      </c>
      <c r="E32" s="21">
        <f t="shared" ref="E32:L32" si="5">(E30-E31)/E31*100</f>
        <v>2.3399999999999936</v>
      </c>
      <c r="F32" s="21">
        <f t="shared" si="5"/>
        <v>-7.9770114942528707</v>
      </c>
      <c r="G32" s="21">
        <f t="shared" si="5"/>
        <v>-2.6688888888888869</v>
      </c>
      <c r="H32" s="21">
        <f t="shared" si="5"/>
        <v>-16.666666666666668</v>
      </c>
      <c r="I32" s="21">
        <f t="shared" si="5"/>
        <v>15.900000000000002</v>
      </c>
      <c r="J32" s="21">
        <f t="shared" si="5"/>
        <v>-36.010000000000005</v>
      </c>
      <c r="K32" s="21">
        <f t="shared" si="5"/>
        <v>-11.307777777777776</v>
      </c>
      <c r="L32" s="21">
        <f t="shared" si="5"/>
        <v>2.0000000000000018</v>
      </c>
    </row>
    <row r="33" spans="1:12" ht="15.75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</row>
    <row r="35" spans="1:12" ht="15.7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 ht="15.75">
      <c r="A36" s="23"/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2" ht="15.75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15.75">
      <c r="A38" s="34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ht="15.75">
      <c r="A39" s="34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2" ht="15.75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1:12" ht="15.75">
      <c r="A42" s="24"/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</row>
  </sheetData>
  <mergeCells count="20">
    <mergeCell ref="A1:L1"/>
    <mergeCell ref="A2:L2"/>
    <mergeCell ref="B3:C3"/>
    <mergeCell ref="B4:C4"/>
    <mergeCell ref="G5:G6"/>
    <mergeCell ref="H5:J5"/>
    <mergeCell ref="K5:L5"/>
    <mergeCell ref="A7:L7"/>
    <mergeCell ref="A5:A6"/>
    <mergeCell ref="B5:B6"/>
    <mergeCell ref="C5:C6"/>
    <mergeCell ref="D5:F5"/>
    <mergeCell ref="A31:B31"/>
    <mergeCell ref="A32:B32"/>
    <mergeCell ref="A12:L12"/>
    <mergeCell ref="A16:L16"/>
    <mergeCell ref="A23:L23"/>
    <mergeCell ref="A30:B30"/>
    <mergeCell ref="B25:B26"/>
    <mergeCell ref="A25:A26"/>
  </mergeCells>
  <phoneticPr fontId="0" type="noConversion"/>
  <pageMargins left="0.46" right="0.36" top="1" bottom="1" header="0.5" footer="0.5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M42"/>
  <sheetViews>
    <sheetView zoomScaleNormal="100" workbookViewId="0">
      <selection activeCell="B23" sqref="B23"/>
    </sheetView>
  </sheetViews>
  <sheetFormatPr defaultRowHeight="12.75"/>
  <cols>
    <col min="1" max="1" width="5.5703125" customWidth="1"/>
    <col min="2" max="2" width="14.28515625" customWidth="1"/>
    <col min="3" max="3" width="7.7109375" customWidth="1"/>
    <col min="4" max="4" width="7.140625" customWidth="1"/>
    <col min="5" max="5" width="7.28515625" customWidth="1"/>
    <col min="6" max="6" width="6.42578125" customWidth="1"/>
    <col min="8" max="9" width="7.7109375" customWidth="1"/>
    <col min="10" max="10" width="7.42578125" customWidth="1"/>
    <col min="11" max="11" width="7.5703125" customWidth="1"/>
    <col min="12" max="12" width="6.5703125" customWidth="1"/>
  </cols>
  <sheetData>
    <row r="1" spans="1:13" ht="33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>
      <c r="A3" s="14" t="s">
        <v>21</v>
      </c>
      <c r="B3" s="70" t="s">
        <v>42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24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47.25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42.75" customHeight="1">
      <c r="A8" s="3">
        <v>102</v>
      </c>
      <c r="B8" s="19" t="s">
        <v>96</v>
      </c>
      <c r="C8" s="2">
        <v>200</v>
      </c>
      <c r="D8" s="2">
        <v>6.66</v>
      </c>
      <c r="E8" s="2">
        <v>11</v>
      </c>
      <c r="F8" s="2">
        <v>22.64</v>
      </c>
      <c r="G8" s="2">
        <v>216.44</v>
      </c>
      <c r="H8" s="2">
        <v>0.1</v>
      </c>
      <c r="I8" s="2">
        <v>0.2</v>
      </c>
      <c r="J8" s="2">
        <v>0.9</v>
      </c>
      <c r="K8" s="2">
        <v>190.82</v>
      </c>
      <c r="L8" s="2">
        <v>0.9</v>
      </c>
      <c r="M8" s="10"/>
    </row>
    <row r="9" spans="1:13" ht="42" customHeight="1">
      <c r="A9" s="3">
        <v>79</v>
      </c>
      <c r="B9" s="19" t="s">
        <v>53</v>
      </c>
      <c r="C9" s="2">
        <v>180</v>
      </c>
      <c r="D9" s="2">
        <v>2.8079999999999998</v>
      </c>
      <c r="E9" s="2">
        <v>2.39</v>
      </c>
      <c r="F9" s="2">
        <v>12.76</v>
      </c>
      <c r="G9" s="2">
        <v>84</v>
      </c>
      <c r="H9" s="2">
        <v>3.5999999999999997E-2</v>
      </c>
      <c r="I9" s="2">
        <v>0.126</v>
      </c>
      <c r="J9" s="2">
        <v>1.17</v>
      </c>
      <c r="K9" s="2">
        <v>113.16</v>
      </c>
      <c r="L9" s="2">
        <v>0.126</v>
      </c>
      <c r="M9" s="10"/>
    </row>
    <row r="10" spans="1:13" ht="37.5" customHeight="1">
      <c r="A10" s="3">
        <v>148</v>
      </c>
      <c r="B10" s="19" t="s">
        <v>37</v>
      </c>
      <c r="C10" s="2">
        <v>45</v>
      </c>
      <c r="D10" s="2">
        <v>4.7300000000000004</v>
      </c>
      <c r="E10" s="2">
        <v>6.88</v>
      </c>
      <c r="F10" s="2">
        <v>14.56</v>
      </c>
      <c r="G10" s="2">
        <v>139</v>
      </c>
      <c r="H10" s="2">
        <v>5.2999999999999999E-2</v>
      </c>
      <c r="I10" s="2">
        <v>5.3999999999999999E-2</v>
      </c>
      <c r="J10" s="2">
        <v>7.0000000000000007E-2</v>
      </c>
      <c r="K10" s="2">
        <v>96.1</v>
      </c>
      <c r="L10" s="2">
        <v>0.71</v>
      </c>
      <c r="M10" s="10"/>
    </row>
    <row r="11" spans="1:13" ht="15.75">
      <c r="A11" s="3"/>
      <c r="B11" s="4" t="s">
        <v>28</v>
      </c>
      <c r="C11" s="5"/>
      <c r="D11" s="5">
        <f>SUM(D8:D10)</f>
        <v>14.198</v>
      </c>
      <c r="E11" s="5">
        <f t="shared" ref="E11:L11" si="0">SUM(E8:E10)</f>
        <v>20.27</v>
      </c>
      <c r="F11" s="5">
        <f t="shared" si="0"/>
        <v>49.96</v>
      </c>
      <c r="G11" s="5">
        <f t="shared" si="0"/>
        <v>439.44</v>
      </c>
      <c r="H11" s="5">
        <f t="shared" si="0"/>
        <v>0.189</v>
      </c>
      <c r="I11" s="5">
        <f t="shared" si="0"/>
        <v>0.38</v>
      </c>
      <c r="J11" s="5">
        <f t="shared" si="0"/>
        <v>2.1399999999999997</v>
      </c>
      <c r="K11" s="5">
        <f t="shared" si="0"/>
        <v>400.08000000000004</v>
      </c>
      <c r="L11" s="5">
        <f t="shared" si="0"/>
        <v>1.736</v>
      </c>
      <c r="M11" s="11">
        <f>G11/G27*100</f>
        <v>26.187226992914482</v>
      </c>
    </row>
    <row r="12" spans="1:13" ht="15.75">
      <c r="A12" s="76" t="s">
        <v>6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1:13" ht="15.75">
      <c r="A13" s="3">
        <v>83</v>
      </c>
      <c r="B13" s="19" t="s">
        <v>29</v>
      </c>
      <c r="C13" s="2">
        <v>100</v>
      </c>
      <c r="D13" s="2">
        <v>0.5</v>
      </c>
      <c r="E13" s="2">
        <v>0.1</v>
      </c>
      <c r="F13" s="2">
        <v>10.1</v>
      </c>
      <c r="G13" s="2">
        <v>42.67</v>
      </c>
      <c r="H13" s="2">
        <v>0.01</v>
      </c>
      <c r="I13" s="2">
        <v>0.01</v>
      </c>
      <c r="J13" s="2">
        <v>2</v>
      </c>
      <c r="K13" s="2">
        <v>7</v>
      </c>
      <c r="L13" s="2">
        <v>1.4</v>
      </c>
      <c r="M13" s="10"/>
    </row>
    <row r="14" spans="1:13" ht="27.75" customHeight="1">
      <c r="A14" s="3"/>
      <c r="B14" s="19" t="s">
        <v>97</v>
      </c>
      <c r="C14" s="2">
        <v>20</v>
      </c>
      <c r="D14" s="2">
        <v>1.19</v>
      </c>
      <c r="E14" s="2">
        <v>0.15</v>
      </c>
      <c r="F14" s="2">
        <v>7.25</v>
      </c>
      <c r="G14" s="2">
        <v>62.56</v>
      </c>
      <c r="H14" s="2">
        <v>2.4E-2</v>
      </c>
      <c r="I14" s="2">
        <v>8.9999999999999993E-3</v>
      </c>
      <c r="J14" s="2">
        <v>0</v>
      </c>
      <c r="K14" s="2">
        <v>3.5</v>
      </c>
      <c r="L14" s="2">
        <v>0.3</v>
      </c>
      <c r="M14" s="10"/>
    </row>
    <row r="15" spans="1:13" ht="15.75">
      <c r="A15" s="3"/>
      <c r="B15" s="4" t="s">
        <v>28</v>
      </c>
      <c r="C15" s="5"/>
      <c r="D15" s="5">
        <f t="shared" ref="D15:L15" si="1">SUM(D13:D14)</f>
        <v>1.69</v>
      </c>
      <c r="E15" s="5">
        <f t="shared" si="1"/>
        <v>0.25</v>
      </c>
      <c r="F15" s="5">
        <f t="shared" si="1"/>
        <v>17.350000000000001</v>
      </c>
      <c r="G15" s="5">
        <f t="shared" si="1"/>
        <v>105.23</v>
      </c>
      <c r="H15" s="5">
        <f t="shared" si="1"/>
        <v>3.4000000000000002E-2</v>
      </c>
      <c r="I15" s="5">
        <f t="shared" si="1"/>
        <v>1.9E-2</v>
      </c>
      <c r="J15" s="5">
        <f t="shared" si="1"/>
        <v>2</v>
      </c>
      <c r="K15" s="5">
        <f t="shared" si="1"/>
        <v>10.5</v>
      </c>
      <c r="L15" s="5">
        <f t="shared" si="1"/>
        <v>1.7</v>
      </c>
      <c r="M15" s="11">
        <f>G15/G27*100</f>
        <v>6.2708945395603291</v>
      </c>
    </row>
    <row r="16" spans="1:13" ht="15.75">
      <c r="A16" s="76" t="s">
        <v>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10"/>
    </row>
    <row r="17" spans="1:13" ht="25.5" customHeight="1">
      <c r="A17" s="3">
        <v>25</v>
      </c>
      <c r="B17" s="19" t="s">
        <v>67</v>
      </c>
      <c r="C17" s="2">
        <v>250</v>
      </c>
      <c r="D17" s="2">
        <v>1.8169999999999999</v>
      </c>
      <c r="E17" s="2">
        <v>4.91</v>
      </c>
      <c r="F17" s="2">
        <v>12.74</v>
      </c>
      <c r="G17" s="2">
        <v>102.5</v>
      </c>
      <c r="H17" s="2">
        <v>4.8000000000000001E-2</v>
      </c>
      <c r="I17" s="2">
        <v>4.2000000000000003E-2</v>
      </c>
      <c r="J17" s="2">
        <v>10.28</v>
      </c>
      <c r="K17" s="2">
        <v>44.37</v>
      </c>
      <c r="L17" s="2">
        <v>1.19</v>
      </c>
      <c r="M17" s="10"/>
    </row>
    <row r="18" spans="1:13" ht="27" customHeight="1">
      <c r="A18" s="3">
        <v>109</v>
      </c>
      <c r="B18" s="19" t="s">
        <v>73</v>
      </c>
      <c r="C18" s="2">
        <v>210</v>
      </c>
      <c r="D18" s="2">
        <v>21</v>
      </c>
      <c r="E18" s="2">
        <v>19.399999999999999</v>
      </c>
      <c r="F18" s="2">
        <v>35.130000000000003</v>
      </c>
      <c r="G18" s="2">
        <v>399</v>
      </c>
      <c r="H18" s="2">
        <v>0.252</v>
      </c>
      <c r="I18" s="2">
        <v>0.105</v>
      </c>
      <c r="J18" s="2">
        <v>0.54600000000000004</v>
      </c>
      <c r="K18" s="2">
        <v>39.64</v>
      </c>
      <c r="L18" s="2">
        <v>1.9</v>
      </c>
      <c r="M18" s="10"/>
    </row>
    <row r="19" spans="1:13" ht="27.75" customHeight="1">
      <c r="A19" s="3">
        <v>81</v>
      </c>
      <c r="B19" s="19" t="s">
        <v>98</v>
      </c>
      <c r="C19" s="2">
        <v>180</v>
      </c>
      <c r="D19" s="2">
        <v>0.68</v>
      </c>
      <c r="E19" s="2">
        <v>0.28000000000000003</v>
      </c>
      <c r="F19" s="2">
        <v>18.98</v>
      </c>
      <c r="G19" s="2">
        <v>73.2</v>
      </c>
      <c r="H19" s="2">
        <v>2E-3</v>
      </c>
      <c r="I19" s="2">
        <v>0.06</v>
      </c>
      <c r="J19" s="2">
        <v>50</v>
      </c>
      <c r="K19" s="2">
        <v>21.34</v>
      </c>
      <c r="L19" s="2">
        <v>0.62</v>
      </c>
      <c r="M19" s="10"/>
    </row>
    <row r="20" spans="1:13" ht="15.75">
      <c r="A20" s="3"/>
      <c r="B20" s="19" t="s">
        <v>33</v>
      </c>
      <c r="C20" s="2">
        <v>60</v>
      </c>
      <c r="D20" s="2">
        <v>3.96</v>
      </c>
      <c r="E20" s="2">
        <v>0.72</v>
      </c>
      <c r="F20" s="2">
        <v>20.04</v>
      </c>
      <c r="G20" s="2">
        <v>104.4</v>
      </c>
      <c r="H20" s="2">
        <v>0.108</v>
      </c>
      <c r="I20" s="2">
        <v>4.8000000000000001E-2</v>
      </c>
      <c r="J20" s="2">
        <v>0</v>
      </c>
      <c r="K20" s="2">
        <v>21</v>
      </c>
      <c r="L20" s="2">
        <v>2.34</v>
      </c>
      <c r="M20" s="10"/>
    </row>
    <row r="21" spans="1:13" ht="15.75">
      <c r="A21" s="3"/>
      <c r="B21" s="4" t="s">
        <v>28</v>
      </c>
      <c r="C21" s="5"/>
      <c r="D21" s="5">
        <f t="shared" ref="D21:L21" si="2">SUM(D17:D20)</f>
        <v>27.457000000000001</v>
      </c>
      <c r="E21" s="5">
        <f t="shared" si="2"/>
        <v>25.31</v>
      </c>
      <c r="F21" s="5">
        <f t="shared" si="2"/>
        <v>86.890000000000015</v>
      </c>
      <c r="G21" s="5">
        <f t="shared" si="2"/>
        <v>679.1</v>
      </c>
      <c r="H21" s="5">
        <f t="shared" si="2"/>
        <v>0.41</v>
      </c>
      <c r="I21" s="5">
        <f t="shared" si="2"/>
        <v>0.255</v>
      </c>
      <c r="J21" s="5">
        <f t="shared" si="2"/>
        <v>60.826000000000001</v>
      </c>
      <c r="K21" s="5">
        <f t="shared" si="2"/>
        <v>126.35</v>
      </c>
      <c r="L21" s="5">
        <f t="shared" si="2"/>
        <v>6.05</v>
      </c>
      <c r="M21" s="11">
        <f>G21/G27*100</f>
        <v>40.469110347005788</v>
      </c>
    </row>
    <row r="22" spans="1:13" ht="15.75">
      <c r="A22" s="76" t="s">
        <v>8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  <c r="M22" s="10"/>
    </row>
    <row r="23" spans="1:13" ht="30" customHeight="1">
      <c r="A23" s="40">
        <v>157</v>
      </c>
      <c r="B23" s="41" t="s">
        <v>74</v>
      </c>
      <c r="C23" s="2">
        <v>100</v>
      </c>
      <c r="D23" s="2">
        <v>10.48</v>
      </c>
      <c r="E23" s="2">
        <v>10.9</v>
      </c>
      <c r="F23" s="2">
        <v>33.11</v>
      </c>
      <c r="G23" s="2">
        <v>287.3</v>
      </c>
      <c r="H23" s="2">
        <v>0.08</v>
      </c>
      <c r="I23" s="2">
        <v>0.16</v>
      </c>
      <c r="J23" s="2">
        <v>0.05</v>
      </c>
      <c r="K23" s="2">
        <v>67.84</v>
      </c>
      <c r="L23" s="2">
        <v>0.91</v>
      </c>
      <c r="M23" s="10"/>
    </row>
    <row r="24" spans="1:13" ht="40.5" customHeight="1">
      <c r="A24" s="1"/>
      <c r="B24" s="19" t="s">
        <v>100</v>
      </c>
      <c r="C24" s="2">
        <v>180</v>
      </c>
      <c r="D24" s="2">
        <v>5.27</v>
      </c>
      <c r="E24" s="2">
        <v>2.7</v>
      </c>
      <c r="F24" s="2">
        <v>20.28</v>
      </c>
      <c r="G24" s="2">
        <v>126</v>
      </c>
      <c r="H24" s="7">
        <v>7.0000000000000007E-2</v>
      </c>
      <c r="I24" s="7">
        <v>0.31</v>
      </c>
      <c r="J24" s="7">
        <v>1.26</v>
      </c>
      <c r="K24" s="7">
        <v>216</v>
      </c>
      <c r="L24" s="7">
        <v>0.18</v>
      </c>
      <c r="M24" s="10"/>
    </row>
    <row r="25" spans="1:13" ht="17.25" customHeight="1">
      <c r="A25" s="3">
        <v>176</v>
      </c>
      <c r="B25" s="19" t="s">
        <v>99</v>
      </c>
      <c r="C25" s="2">
        <v>100</v>
      </c>
      <c r="D25" s="2">
        <v>0.9</v>
      </c>
      <c r="E25" s="2">
        <v>0.1</v>
      </c>
      <c r="F25" s="2">
        <v>9</v>
      </c>
      <c r="G25" s="2">
        <v>41</v>
      </c>
      <c r="H25" s="2">
        <v>0.03</v>
      </c>
      <c r="I25" s="2">
        <v>0.06</v>
      </c>
      <c r="J25" s="2">
        <v>10</v>
      </c>
      <c r="K25" s="2">
        <v>28</v>
      </c>
      <c r="L25" s="2">
        <v>0.7</v>
      </c>
      <c r="M25" s="10"/>
    </row>
    <row r="26" spans="1:13" ht="15.75">
      <c r="A26" s="1"/>
      <c r="B26" s="4" t="s">
        <v>28</v>
      </c>
      <c r="C26" s="8"/>
      <c r="D26" s="8">
        <f t="shared" ref="D26:L26" si="3">SUM(D23:D25)</f>
        <v>16.649999999999999</v>
      </c>
      <c r="E26" s="8">
        <f t="shared" si="3"/>
        <v>13.700000000000001</v>
      </c>
      <c r="F26" s="8">
        <f t="shared" si="3"/>
        <v>62.39</v>
      </c>
      <c r="G26" s="8">
        <f t="shared" si="3"/>
        <v>454.3</v>
      </c>
      <c r="H26" s="8">
        <f t="shared" si="3"/>
        <v>0.18000000000000002</v>
      </c>
      <c r="I26" s="8">
        <f t="shared" si="3"/>
        <v>0.53</v>
      </c>
      <c r="J26" s="8">
        <f t="shared" si="3"/>
        <v>11.31</v>
      </c>
      <c r="K26" s="8">
        <f t="shared" si="3"/>
        <v>311.84000000000003</v>
      </c>
      <c r="L26" s="8">
        <f t="shared" si="3"/>
        <v>1.79</v>
      </c>
      <c r="M26" s="12">
        <f>G26/G27*100</f>
        <v>27.07276812051941</v>
      </c>
    </row>
    <row r="27" spans="1:13" ht="15.75">
      <c r="A27" s="65" t="s">
        <v>9</v>
      </c>
      <c r="B27" s="66"/>
      <c r="C27" s="1"/>
      <c r="D27" s="1">
        <f t="shared" ref="D27:L27" si="4">D11+D15+D21+D26</f>
        <v>59.994999999999997</v>
      </c>
      <c r="E27" s="1">
        <f t="shared" si="4"/>
        <v>59.53</v>
      </c>
      <c r="F27" s="1">
        <f t="shared" si="4"/>
        <v>216.59000000000003</v>
      </c>
      <c r="G27" s="1">
        <f t="shared" si="4"/>
        <v>1678.07</v>
      </c>
      <c r="H27" s="1">
        <f t="shared" si="4"/>
        <v>0.81300000000000006</v>
      </c>
      <c r="I27" s="1">
        <f t="shared" si="4"/>
        <v>1.1840000000000002</v>
      </c>
      <c r="J27" s="1">
        <f t="shared" si="4"/>
        <v>76.275999999999996</v>
      </c>
      <c r="K27" s="1">
        <f t="shared" si="4"/>
        <v>848.7700000000001</v>
      </c>
      <c r="L27" s="1">
        <f t="shared" si="4"/>
        <v>11.276</v>
      </c>
      <c r="M27" s="10"/>
    </row>
    <row r="28" spans="1:13" ht="15.75">
      <c r="A28" s="67" t="s">
        <v>35</v>
      </c>
      <c r="B28" s="68"/>
      <c r="C28" s="9"/>
      <c r="D28" s="9">
        <v>54</v>
      </c>
      <c r="E28" s="9">
        <v>60</v>
      </c>
      <c r="F28" s="9">
        <v>261</v>
      </c>
      <c r="G28" s="9">
        <v>1800</v>
      </c>
      <c r="H28" s="9">
        <v>0.9</v>
      </c>
      <c r="I28" s="9">
        <v>1</v>
      </c>
      <c r="J28" s="9">
        <v>50</v>
      </c>
      <c r="K28" s="9">
        <v>900</v>
      </c>
      <c r="L28" s="9">
        <v>12</v>
      </c>
      <c r="M28" s="10"/>
    </row>
    <row r="29" spans="1:13" ht="15.75">
      <c r="A29" s="65" t="s">
        <v>60</v>
      </c>
      <c r="B29" s="66"/>
      <c r="C29" s="1"/>
      <c r="D29" s="1">
        <f>(D27-D28)/D28*100</f>
        <v>11.101851851851848</v>
      </c>
      <c r="E29" s="1">
        <f t="shared" ref="E29:L29" si="5">(E27-E28)/E28*100</f>
        <v>-0.78333333333333133</v>
      </c>
      <c r="F29" s="1">
        <f t="shared" si="5"/>
        <v>-17.015325670498072</v>
      </c>
      <c r="G29" s="1">
        <f t="shared" si="5"/>
        <v>-6.7738888888888917</v>
      </c>
      <c r="H29" s="1">
        <f t="shared" si="5"/>
        <v>-9.6666666666666625</v>
      </c>
      <c r="I29" s="1">
        <f t="shared" si="5"/>
        <v>18.400000000000016</v>
      </c>
      <c r="J29" s="1">
        <f t="shared" si="5"/>
        <v>52.551999999999985</v>
      </c>
      <c r="K29" s="1">
        <f t="shared" si="5"/>
        <v>-5.6922222222222114</v>
      </c>
      <c r="L29" s="1">
        <f t="shared" si="5"/>
        <v>-6.033333333333335</v>
      </c>
      <c r="M29" s="10"/>
    </row>
    <row r="30" spans="1:13" ht="15.75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</row>
    <row r="32" spans="1:13" ht="15.75">
      <c r="A32" s="19"/>
      <c r="B32" s="19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>
      <c r="A33" s="63"/>
      <c r="B33" s="64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34.5" customHeight="1">
      <c r="A34" s="63"/>
      <c r="B34" s="64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7" spans="1:12" ht="15.75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15.75">
      <c r="A38" s="34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ht="15.75">
      <c r="A39" s="34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2" ht="15.75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 ht="15.75">
      <c r="A41" s="34"/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ht="15.75">
      <c r="A42" s="34"/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</row>
  </sheetData>
  <mergeCells count="20">
    <mergeCell ref="A1:L1"/>
    <mergeCell ref="A2:L2"/>
    <mergeCell ref="B3:C3"/>
    <mergeCell ref="B4:C4"/>
    <mergeCell ref="G5:G6"/>
    <mergeCell ref="H5:J5"/>
    <mergeCell ref="K5:L5"/>
    <mergeCell ref="A5:A6"/>
    <mergeCell ref="B5:B6"/>
    <mergeCell ref="C5:C6"/>
    <mergeCell ref="D5:F5"/>
    <mergeCell ref="A33:A34"/>
    <mergeCell ref="B33:B34"/>
    <mergeCell ref="A7:L7"/>
    <mergeCell ref="A28:B28"/>
    <mergeCell ref="A29:B29"/>
    <mergeCell ref="A12:L12"/>
    <mergeCell ref="A16:L16"/>
    <mergeCell ref="A22:L22"/>
    <mergeCell ref="A27:B27"/>
  </mergeCells>
  <phoneticPr fontId="1" type="noConversion"/>
  <pageMargins left="0.49" right="0.4" top="1" bottom="1" header="0.5" footer="0.5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M45"/>
  <sheetViews>
    <sheetView topLeftCell="A10" zoomScaleNormal="100" workbookViewId="0">
      <selection activeCell="L25" sqref="L25"/>
    </sheetView>
  </sheetViews>
  <sheetFormatPr defaultRowHeight="12.75"/>
  <cols>
    <col min="1" max="1" width="5.28515625" customWidth="1"/>
    <col min="2" max="2" width="15.140625" customWidth="1"/>
    <col min="3" max="3" width="7.5703125" customWidth="1"/>
    <col min="4" max="4" width="6.7109375" customWidth="1"/>
    <col min="5" max="5" width="6.85546875" customWidth="1"/>
    <col min="6" max="6" width="7.42578125" customWidth="1"/>
    <col min="7" max="7" width="7.7109375" customWidth="1"/>
    <col min="8" max="8" width="7.5703125" customWidth="1"/>
    <col min="9" max="9" width="7.140625" customWidth="1"/>
    <col min="10" max="10" width="7.7109375" customWidth="1"/>
    <col min="11" max="11" width="7.28515625" customWidth="1"/>
    <col min="12" max="12" width="8.140625" customWidth="1"/>
  </cols>
  <sheetData>
    <row r="1" spans="1:13" ht="30.75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>
      <c r="A3" s="14" t="s">
        <v>21</v>
      </c>
      <c r="B3" s="70" t="s">
        <v>43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24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36.75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42.75" customHeight="1">
      <c r="A8" s="3">
        <v>100</v>
      </c>
      <c r="B8" s="19" t="s">
        <v>101</v>
      </c>
      <c r="C8" s="2">
        <v>200</v>
      </c>
      <c r="D8" s="2">
        <v>6.98</v>
      </c>
      <c r="E8" s="2">
        <v>10.42</v>
      </c>
      <c r="F8" s="2">
        <v>25</v>
      </c>
      <c r="G8" s="2">
        <v>222.38</v>
      </c>
      <c r="H8" s="2">
        <v>0.1</v>
      </c>
      <c r="I8" s="2">
        <v>0.22</v>
      </c>
      <c r="J8" s="2">
        <v>0.9</v>
      </c>
      <c r="K8" s="2">
        <v>184.48</v>
      </c>
      <c r="L8" s="2">
        <v>1.5</v>
      </c>
      <c r="M8" s="10"/>
    </row>
    <row r="9" spans="1:13" ht="18.75" customHeight="1">
      <c r="A9" s="3">
        <v>80</v>
      </c>
      <c r="B9" s="19" t="s">
        <v>34</v>
      </c>
      <c r="C9" s="2">
        <v>180</v>
      </c>
      <c r="D9" s="2">
        <v>4.2</v>
      </c>
      <c r="E9" s="2">
        <v>3.62</v>
      </c>
      <c r="F9" s="2">
        <v>17.28</v>
      </c>
      <c r="G9" s="2">
        <v>106.79</v>
      </c>
      <c r="H9" s="2">
        <v>0.06</v>
      </c>
      <c r="I9" s="2">
        <v>0.18</v>
      </c>
      <c r="J9" s="2">
        <v>1.6</v>
      </c>
      <c r="K9" s="2">
        <v>152.94</v>
      </c>
      <c r="L9" s="2">
        <v>0.54</v>
      </c>
      <c r="M9" s="10"/>
    </row>
    <row r="10" spans="1:13" ht="28.5" customHeight="1">
      <c r="A10" s="3">
        <v>147</v>
      </c>
      <c r="B10" s="19" t="s">
        <v>27</v>
      </c>
      <c r="C10" s="2">
        <v>40</v>
      </c>
      <c r="D10" s="2">
        <v>2.4500000000000002</v>
      </c>
      <c r="E10" s="2">
        <v>7.56</v>
      </c>
      <c r="F10" s="2">
        <v>14.62</v>
      </c>
      <c r="G10" s="2">
        <v>136</v>
      </c>
      <c r="H10" s="2">
        <v>0.05</v>
      </c>
      <c r="I10" s="2">
        <v>0.03</v>
      </c>
      <c r="J10" s="2">
        <v>0</v>
      </c>
      <c r="K10" s="2">
        <v>9.4</v>
      </c>
      <c r="L10" s="2">
        <v>0.62</v>
      </c>
      <c r="M10" s="10"/>
    </row>
    <row r="11" spans="1:13" ht="15.75">
      <c r="A11" s="3"/>
      <c r="B11" s="4" t="s">
        <v>28</v>
      </c>
      <c r="C11" s="5"/>
      <c r="D11" s="5">
        <f>SUM(D8:D10)</f>
        <v>13.629999999999999</v>
      </c>
      <c r="E11" s="5">
        <f t="shared" ref="E11:L11" si="0">SUM(E8:E10)</f>
        <v>21.599999999999998</v>
      </c>
      <c r="F11" s="5">
        <f t="shared" si="0"/>
        <v>56.9</v>
      </c>
      <c r="G11" s="5">
        <f t="shared" si="0"/>
        <v>465.17</v>
      </c>
      <c r="H11" s="5">
        <f t="shared" si="0"/>
        <v>0.21000000000000002</v>
      </c>
      <c r="I11" s="5">
        <f t="shared" si="0"/>
        <v>0.43000000000000005</v>
      </c>
      <c r="J11" s="5">
        <f t="shared" si="0"/>
        <v>2.5</v>
      </c>
      <c r="K11" s="5">
        <f t="shared" si="0"/>
        <v>346.81999999999994</v>
      </c>
      <c r="L11" s="5">
        <f t="shared" si="0"/>
        <v>2.66</v>
      </c>
      <c r="M11" s="11">
        <f>G11/G29*100</f>
        <v>21.853844166216437</v>
      </c>
    </row>
    <row r="12" spans="1:13" ht="15.75">
      <c r="A12" s="76" t="s">
        <v>6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1:13" ht="15.75">
      <c r="A13" s="3">
        <v>83</v>
      </c>
      <c r="B13" s="19" t="s">
        <v>29</v>
      </c>
      <c r="C13" s="2">
        <v>100</v>
      </c>
      <c r="D13" s="2">
        <v>0.5</v>
      </c>
      <c r="E13" s="2">
        <v>0.1</v>
      </c>
      <c r="F13" s="2">
        <v>10.1</v>
      </c>
      <c r="G13" s="2">
        <v>42.67</v>
      </c>
      <c r="H13" s="2">
        <v>0.01</v>
      </c>
      <c r="I13" s="2">
        <v>0.01</v>
      </c>
      <c r="J13" s="2">
        <v>2</v>
      </c>
      <c r="K13" s="2">
        <v>7</v>
      </c>
      <c r="L13" s="2">
        <v>1.4</v>
      </c>
      <c r="M13" s="10"/>
    </row>
    <row r="14" spans="1:13" ht="15.75">
      <c r="A14" s="3"/>
      <c r="B14" s="4" t="s">
        <v>28</v>
      </c>
      <c r="C14" s="5"/>
      <c r="D14" s="5">
        <f t="shared" ref="D14:L14" si="1">SUM(D13:D13)</f>
        <v>0.5</v>
      </c>
      <c r="E14" s="5">
        <f t="shared" si="1"/>
        <v>0.1</v>
      </c>
      <c r="F14" s="5">
        <f t="shared" si="1"/>
        <v>10.1</v>
      </c>
      <c r="G14" s="5">
        <f t="shared" si="1"/>
        <v>42.67</v>
      </c>
      <c r="H14" s="5">
        <f t="shared" si="1"/>
        <v>0.01</v>
      </c>
      <c r="I14" s="5">
        <f t="shared" si="1"/>
        <v>0.01</v>
      </c>
      <c r="J14" s="5">
        <f t="shared" si="1"/>
        <v>2</v>
      </c>
      <c r="K14" s="5">
        <f t="shared" si="1"/>
        <v>7</v>
      </c>
      <c r="L14" s="5">
        <f t="shared" si="1"/>
        <v>1.4</v>
      </c>
      <c r="M14" s="11">
        <f>G14/G29*100</f>
        <v>2.0046510535340958</v>
      </c>
    </row>
    <row r="15" spans="1:13" ht="15.75">
      <c r="A15" s="76" t="s">
        <v>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80"/>
      <c r="M15" s="10"/>
    </row>
    <row r="16" spans="1:13" ht="15.75">
      <c r="A16" s="3">
        <v>31</v>
      </c>
      <c r="B16" s="19" t="s">
        <v>49</v>
      </c>
      <c r="C16" s="2">
        <v>250</v>
      </c>
      <c r="D16" s="2">
        <v>1.62</v>
      </c>
      <c r="E16" s="2">
        <v>5.0599999999999996</v>
      </c>
      <c r="F16" s="2">
        <v>13.05</v>
      </c>
      <c r="G16" s="2">
        <v>104.25</v>
      </c>
      <c r="H16" s="2">
        <v>8.6999999999999994E-2</v>
      </c>
      <c r="I16" s="2">
        <v>5.1999999999999998E-2</v>
      </c>
      <c r="J16" s="2">
        <v>7.53</v>
      </c>
      <c r="K16" s="2">
        <v>23.4</v>
      </c>
      <c r="L16" s="2">
        <v>0.85</v>
      </c>
      <c r="M16" s="10"/>
    </row>
    <row r="17" spans="1:13" ht="26.25">
      <c r="A17" s="3">
        <v>96</v>
      </c>
      <c r="B17" s="19" t="s">
        <v>102</v>
      </c>
      <c r="C17" s="2">
        <v>180</v>
      </c>
      <c r="D17" s="2">
        <v>6.91</v>
      </c>
      <c r="E17" s="2">
        <v>0.99</v>
      </c>
      <c r="F17" s="2">
        <v>37.369999999999997</v>
      </c>
      <c r="G17" s="2">
        <v>186.12</v>
      </c>
      <c r="H17" s="2">
        <v>0.1</v>
      </c>
      <c r="I17" s="2">
        <v>0.03</v>
      </c>
      <c r="J17" s="2">
        <v>0</v>
      </c>
      <c r="K17" s="2">
        <v>8.98</v>
      </c>
      <c r="L17" s="2">
        <v>1.46</v>
      </c>
      <c r="M17" s="10"/>
    </row>
    <row r="18" spans="1:13" ht="15.75">
      <c r="A18" s="3">
        <v>53</v>
      </c>
      <c r="B18" s="19" t="s">
        <v>103</v>
      </c>
      <c r="C18" s="2">
        <v>100</v>
      </c>
      <c r="D18" s="2">
        <v>11</v>
      </c>
      <c r="E18" s="2">
        <v>23.9</v>
      </c>
      <c r="F18" s="2">
        <v>0.4</v>
      </c>
      <c r="G18" s="2">
        <v>260</v>
      </c>
      <c r="H18" s="2">
        <v>0.2</v>
      </c>
      <c r="I18" s="2">
        <v>0.16</v>
      </c>
      <c r="J18" s="2">
        <v>0</v>
      </c>
      <c r="K18" s="2">
        <v>35</v>
      </c>
      <c r="L18" s="2">
        <v>1.8</v>
      </c>
      <c r="M18" s="10"/>
    </row>
    <row r="19" spans="1:13" ht="15.75">
      <c r="A19" s="3">
        <v>72</v>
      </c>
      <c r="B19" s="19" t="s">
        <v>59</v>
      </c>
      <c r="C19" s="2">
        <v>180</v>
      </c>
      <c r="D19" s="2">
        <v>0.39</v>
      </c>
      <c r="E19" s="2">
        <v>1.7999999999999999E-2</v>
      </c>
      <c r="F19" s="2">
        <v>24.98</v>
      </c>
      <c r="G19" s="2">
        <v>101.7</v>
      </c>
      <c r="H19" s="2">
        <v>1.8E-3</v>
      </c>
      <c r="I19" s="2">
        <v>5.4000000000000003E-3</v>
      </c>
      <c r="J19" s="2">
        <v>0.36</v>
      </c>
      <c r="K19" s="2">
        <v>28.63</v>
      </c>
      <c r="L19" s="2">
        <v>1.1100000000000001</v>
      </c>
      <c r="M19" s="10"/>
    </row>
    <row r="20" spans="1:13" ht="15.75">
      <c r="A20" s="3"/>
      <c r="B20" s="19" t="s">
        <v>33</v>
      </c>
      <c r="C20" s="2">
        <v>60</v>
      </c>
      <c r="D20" s="2">
        <v>3.96</v>
      </c>
      <c r="E20" s="2">
        <v>0.72</v>
      </c>
      <c r="F20" s="2">
        <v>20.04</v>
      </c>
      <c r="G20" s="2">
        <v>104.4</v>
      </c>
      <c r="H20" s="2">
        <v>0.108</v>
      </c>
      <c r="I20" s="2">
        <v>4.8000000000000001E-2</v>
      </c>
      <c r="J20" s="2">
        <v>0</v>
      </c>
      <c r="K20" s="2">
        <v>21</v>
      </c>
      <c r="L20" s="2">
        <v>2.34</v>
      </c>
      <c r="M20" s="10"/>
    </row>
    <row r="21" spans="1:13" ht="15.75">
      <c r="A21" s="3"/>
      <c r="B21" s="4" t="s">
        <v>28</v>
      </c>
      <c r="C21" s="5"/>
      <c r="D21" s="5">
        <f t="shared" ref="D21:L21" si="2">SUM(D16:D20)</f>
        <v>23.880000000000003</v>
      </c>
      <c r="E21" s="5">
        <f t="shared" si="2"/>
        <v>30.687999999999999</v>
      </c>
      <c r="F21" s="5">
        <f t="shared" si="2"/>
        <v>95.84</v>
      </c>
      <c r="G21" s="5">
        <f t="shared" si="2"/>
        <v>756.47</v>
      </c>
      <c r="H21" s="5">
        <f t="shared" si="2"/>
        <v>0.49680000000000002</v>
      </c>
      <c r="I21" s="5">
        <f t="shared" si="2"/>
        <v>0.2954</v>
      </c>
      <c r="J21" s="5">
        <f t="shared" si="2"/>
        <v>7.8900000000000006</v>
      </c>
      <c r="K21" s="5">
        <f t="shared" si="2"/>
        <v>117.00999999999999</v>
      </c>
      <c r="L21" s="5">
        <f t="shared" si="2"/>
        <v>7.5600000000000005</v>
      </c>
      <c r="M21" s="11">
        <f>G21/G29*100</f>
        <v>35.539216837753393</v>
      </c>
    </row>
    <row r="22" spans="1:13" ht="15.75">
      <c r="A22" s="76" t="s">
        <v>8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  <c r="M22" s="10"/>
    </row>
    <row r="23" spans="1:13" ht="39.75" customHeight="1">
      <c r="A23" s="19">
        <v>1</v>
      </c>
      <c r="B23" s="45" t="s">
        <v>104</v>
      </c>
      <c r="C23" s="2">
        <v>60</v>
      </c>
      <c r="D23" s="2">
        <v>17.89</v>
      </c>
      <c r="E23" s="2">
        <v>31.13</v>
      </c>
      <c r="F23" s="2">
        <v>2.23</v>
      </c>
      <c r="G23" s="2">
        <v>501.6</v>
      </c>
      <c r="H23" s="2">
        <v>0.63</v>
      </c>
      <c r="I23" s="2">
        <v>0.28999999999999998</v>
      </c>
      <c r="J23" s="2">
        <v>66</v>
      </c>
      <c r="K23" s="2">
        <v>128.69999999999999</v>
      </c>
      <c r="L23" s="18">
        <v>4.0999999999999996</v>
      </c>
      <c r="M23" s="10"/>
    </row>
    <row r="24" spans="1:13" ht="32.25" customHeight="1">
      <c r="A24" s="3">
        <v>138</v>
      </c>
      <c r="B24" s="19" t="s">
        <v>46</v>
      </c>
      <c r="C24" s="2">
        <v>80</v>
      </c>
      <c r="D24" s="2">
        <v>7.056</v>
      </c>
      <c r="E24" s="2">
        <v>13.58</v>
      </c>
      <c r="F24" s="2">
        <v>1.35</v>
      </c>
      <c r="G24" s="2">
        <v>156.30000000000001</v>
      </c>
      <c r="H24" s="2">
        <v>4.8000000000000001E-2</v>
      </c>
      <c r="I24" s="2">
        <v>0.3</v>
      </c>
      <c r="J24" s="2">
        <v>0.12</v>
      </c>
      <c r="K24" s="2">
        <v>57.1</v>
      </c>
      <c r="L24" s="2">
        <v>1.45</v>
      </c>
      <c r="M24" s="10"/>
    </row>
    <row r="25" spans="1:13" ht="15.75">
      <c r="A25" s="3">
        <v>76</v>
      </c>
      <c r="B25" s="19" t="s">
        <v>36</v>
      </c>
      <c r="C25" s="2" t="s">
        <v>26</v>
      </c>
      <c r="D25" s="2">
        <v>3.54</v>
      </c>
      <c r="E25" s="2">
        <v>3.1</v>
      </c>
      <c r="F25" s="2">
        <v>15.08</v>
      </c>
      <c r="G25" s="2">
        <v>92.34</v>
      </c>
      <c r="H25" s="2">
        <v>0.06</v>
      </c>
      <c r="I25" s="2">
        <v>0.18</v>
      </c>
      <c r="J25" s="2">
        <v>1.58</v>
      </c>
      <c r="K25" s="2">
        <v>149.34</v>
      </c>
      <c r="L25" s="2">
        <v>0.38</v>
      </c>
      <c r="M25" s="10"/>
    </row>
    <row r="26" spans="1:13" ht="15.75">
      <c r="A26" s="1"/>
      <c r="B26" s="19" t="s">
        <v>5</v>
      </c>
      <c r="C26" s="7">
        <v>30</v>
      </c>
      <c r="D26" s="2">
        <v>2.37</v>
      </c>
      <c r="E26" s="2">
        <v>0.3</v>
      </c>
      <c r="F26" s="2">
        <v>14.5</v>
      </c>
      <c r="G26" s="2">
        <v>70</v>
      </c>
      <c r="H26" s="2">
        <v>4.8000000000000001E-2</v>
      </c>
      <c r="I26" s="2">
        <v>1.7999999999999999E-2</v>
      </c>
      <c r="J26" s="2">
        <v>0</v>
      </c>
      <c r="K26" s="2">
        <v>7</v>
      </c>
      <c r="L26" s="2">
        <v>0.6</v>
      </c>
      <c r="M26" s="10"/>
    </row>
    <row r="27" spans="1:13" ht="15.75">
      <c r="A27" s="3">
        <v>179</v>
      </c>
      <c r="B27" s="19" t="s">
        <v>105</v>
      </c>
      <c r="C27" s="2">
        <v>100</v>
      </c>
      <c r="D27" s="2">
        <v>0.4</v>
      </c>
      <c r="E27" s="2">
        <v>0.4</v>
      </c>
      <c r="F27" s="2">
        <v>9.8000000000000007</v>
      </c>
      <c r="G27" s="2">
        <v>44</v>
      </c>
      <c r="H27" s="2">
        <v>0.03</v>
      </c>
      <c r="I27" s="2">
        <v>0.02</v>
      </c>
      <c r="J27" s="2">
        <v>10</v>
      </c>
      <c r="K27" s="2">
        <v>16</v>
      </c>
      <c r="L27" s="2">
        <v>2.2000000000000002</v>
      </c>
      <c r="M27" s="10"/>
    </row>
    <row r="28" spans="1:13" ht="15.75">
      <c r="A28" s="1"/>
      <c r="B28" s="4" t="s">
        <v>28</v>
      </c>
      <c r="C28" s="8"/>
      <c r="D28" s="8">
        <f t="shared" ref="D28:L28" si="3">SUM(D23:D27)</f>
        <v>31.256</v>
      </c>
      <c r="E28" s="8">
        <f t="shared" si="3"/>
        <v>48.51</v>
      </c>
      <c r="F28" s="8">
        <f t="shared" si="3"/>
        <v>42.959999999999994</v>
      </c>
      <c r="G28" s="8">
        <f t="shared" si="3"/>
        <v>864.24000000000012</v>
      </c>
      <c r="H28" s="8">
        <f t="shared" si="3"/>
        <v>0.81600000000000006</v>
      </c>
      <c r="I28" s="8">
        <f t="shared" si="3"/>
        <v>0.80800000000000005</v>
      </c>
      <c r="J28" s="8">
        <f t="shared" si="3"/>
        <v>77.7</v>
      </c>
      <c r="K28" s="8">
        <f t="shared" si="3"/>
        <v>358.14</v>
      </c>
      <c r="L28" s="8">
        <f t="shared" si="3"/>
        <v>8.73</v>
      </c>
      <c r="M28" s="12">
        <f>G28/G29*100</f>
        <v>40.602287942496069</v>
      </c>
    </row>
    <row r="29" spans="1:13" ht="15.75">
      <c r="A29" s="65" t="s">
        <v>9</v>
      </c>
      <c r="B29" s="66"/>
      <c r="C29" s="1"/>
      <c r="D29" s="1">
        <f t="shared" ref="D29:L29" si="4">D11+D14+D21+D28</f>
        <v>69.266000000000005</v>
      </c>
      <c r="E29" s="1">
        <f t="shared" si="4"/>
        <v>100.898</v>
      </c>
      <c r="F29" s="1">
        <f t="shared" si="4"/>
        <v>205.8</v>
      </c>
      <c r="G29" s="1">
        <f t="shared" si="4"/>
        <v>2128.5500000000002</v>
      </c>
      <c r="H29" s="1">
        <f t="shared" si="4"/>
        <v>1.5328000000000002</v>
      </c>
      <c r="I29" s="1">
        <f t="shared" si="4"/>
        <v>1.5434000000000001</v>
      </c>
      <c r="J29" s="1">
        <f t="shared" si="4"/>
        <v>90.09</v>
      </c>
      <c r="K29" s="1">
        <f t="shared" si="4"/>
        <v>828.96999999999991</v>
      </c>
      <c r="L29" s="1">
        <f t="shared" si="4"/>
        <v>20.350000000000001</v>
      </c>
      <c r="M29" s="10"/>
    </row>
    <row r="30" spans="1:13" ht="15.75">
      <c r="A30" s="67" t="s">
        <v>35</v>
      </c>
      <c r="B30" s="68"/>
      <c r="C30" s="9"/>
      <c r="D30" s="9">
        <v>54</v>
      </c>
      <c r="E30" s="9">
        <v>60</v>
      </c>
      <c r="F30" s="9">
        <v>261</v>
      </c>
      <c r="G30" s="9">
        <v>1800</v>
      </c>
      <c r="H30" s="9">
        <v>0.9</v>
      </c>
      <c r="I30" s="9">
        <v>1</v>
      </c>
      <c r="J30" s="9">
        <v>50</v>
      </c>
      <c r="K30" s="9">
        <v>900</v>
      </c>
      <c r="L30" s="9">
        <v>12</v>
      </c>
      <c r="M30" s="10"/>
    </row>
    <row r="31" spans="1:13" ht="15.75">
      <c r="A31" s="65" t="s">
        <v>61</v>
      </c>
      <c r="B31" s="66"/>
      <c r="C31" s="21"/>
      <c r="D31" s="21">
        <f>(D29-D30)/D30*100</f>
        <v>28.270370370370379</v>
      </c>
      <c r="E31" s="21">
        <f t="shared" ref="E31:L31" si="5">(E29-E30)/E30*100</f>
        <v>68.163333333333327</v>
      </c>
      <c r="F31" s="21">
        <f t="shared" si="5"/>
        <v>-21.149425287356319</v>
      </c>
      <c r="G31" s="21">
        <f t="shared" si="5"/>
        <v>18.252777777777787</v>
      </c>
      <c r="H31" s="21">
        <f t="shared" si="5"/>
        <v>70.311111111111131</v>
      </c>
      <c r="I31" s="21">
        <f t="shared" si="5"/>
        <v>54.340000000000011</v>
      </c>
      <c r="J31" s="21">
        <f t="shared" si="5"/>
        <v>80.180000000000007</v>
      </c>
      <c r="K31" s="21">
        <f t="shared" si="5"/>
        <v>-7.892222222222232</v>
      </c>
      <c r="L31" s="21">
        <f t="shared" si="5"/>
        <v>69.583333333333343</v>
      </c>
      <c r="M31" s="10"/>
    </row>
    <row r="32" spans="1:13" ht="15.75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</row>
    <row r="34" spans="1:12" ht="15.7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13"/>
    </row>
    <row r="35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ht="15.75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ht="15.75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15.75">
      <c r="A38" s="34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ht="15.75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ht="15.75">
      <c r="A43" s="34"/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ht="15.75">
      <c r="A44" s="34"/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2" ht="15.75">
      <c r="A45" s="34"/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</row>
  </sheetData>
  <mergeCells count="18">
    <mergeCell ref="A1:L1"/>
    <mergeCell ref="A2:L2"/>
    <mergeCell ref="B3:C3"/>
    <mergeCell ref="B4:C4"/>
    <mergeCell ref="G5:G6"/>
    <mergeCell ref="H5:J5"/>
    <mergeCell ref="K5:L5"/>
    <mergeCell ref="A7:L7"/>
    <mergeCell ref="A5:A6"/>
    <mergeCell ref="B5:B6"/>
    <mergeCell ref="C5:C6"/>
    <mergeCell ref="D5:F5"/>
    <mergeCell ref="A30:B30"/>
    <mergeCell ref="A31:B31"/>
    <mergeCell ref="A12:L12"/>
    <mergeCell ref="A15:L15"/>
    <mergeCell ref="A22:L22"/>
    <mergeCell ref="A29:B29"/>
  </mergeCells>
  <phoneticPr fontId="1" type="noConversion"/>
  <pageMargins left="0.57999999999999996" right="0.4" top="1" bottom="1" header="0.5" footer="0.5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M43"/>
  <sheetViews>
    <sheetView zoomScaleNormal="100" workbookViewId="0">
      <selection activeCell="B19" sqref="B19"/>
    </sheetView>
  </sheetViews>
  <sheetFormatPr defaultRowHeight="12.75"/>
  <cols>
    <col min="1" max="1" width="5.7109375" customWidth="1"/>
    <col min="2" max="2" width="16.85546875" customWidth="1"/>
    <col min="3" max="3" width="7.42578125" customWidth="1"/>
    <col min="4" max="4" width="9.28515625" customWidth="1"/>
    <col min="5" max="6" width="6.28515625" customWidth="1"/>
    <col min="7" max="7" width="8.7109375" customWidth="1"/>
    <col min="8" max="8" width="7.42578125" customWidth="1"/>
    <col min="9" max="9" width="7.7109375" customWidth="1"/>
    <col min="10" max="10" width="7.5703125" customWidth="1"/>
    <col min="11" max="11" width="7.42578125" customWidth="1"/>
    <col min="12" max="12" width="7.28515625" customWidth="1"/>
  </cols>
  <sheetData>
    <row r="1" spans="1:13" ht="33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>
      <c r="A3" s="14" t="s">
        <v>21</v>
      </c>
      <c r="B3" s="70" t="s">
        <v>44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24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 ht="21.75" customHeight="1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48.75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31.5" customHeight="1">
      <c r="A8" s="3">
        <v>104</v>
      </c>
      <c r="B8" s="19" t="s">
        <v>40</v>
      </c>
      <c r="C8" s="2">
        <v>200</v>
      </c>
      <c r="D8" s="2">
        <v>3</v>
      </c>
      <c r="E8" s="2">
        <v>4.76</v>
      </c>
      <c r="F8" s="2">
        <v>26.3</v>
      </c>
      <c r="G8" s="2">
        <v>160</v>
      </c>
      <c r="H8" s="2">
        <v>3.5999999999999997E-2</v>
      </c>
      <c r="I8" s="2">
        <v>1.2E-2</v>
      </c>
      <c r="J8" s="2">
        <v>0</v>
      </c>
      <c r="K8" s="2">
        <v>8.24</v>
      </c>
      <c r="L8" s="2">
        <v>0.32</v>
      </c>
      <c r="M8" s="10"/>
    </row>
    <row r="9" spans="1:13" ht="26.25">
      <c r="A9" s="1">
        <v>79</v>
      </c>
      <c r="B9" s="19" t="s">
        <v>53</v>
      </c>
      <c r="C9" s="7">
        <v>180</v>
      </c>
      <c r="D9" s="7">
        <v>2.8</v>
      </c>
      <c r="E9" s="7">
        <v>2.35</v>
      </c>
      <c r="F9" s="7">
        <v>12.76</v>
      </c>
      <c r="G9" s="7">
        <v>84</v>
      </c>
      <c r="H9" s="7">
        <v>0.4</v>
      </c>
      <c r="I9" s="7">
        <v>0.13</v>
      </c>
      <c r="J9" s="7">
        <v>1.17</v>
      </c>
      <c r="K9" s="7">
        <v>113.17</v>
      </c>
      <c r="L9" s="7">
        <v>0.13</v>
      </c>
      <c r="M9" s="10"/>
    </row>
    <row r="10" spans="1:13" ht="29.25" customHeight="1">
      <c r="A10" s="3">
        <v>148</v>
      </c>
      <c r="B10" s="19" t="s">
        <v>37</v>
      </c>
      <c r="C10" s="2">
        <v>45</v>
      </c>
      <c r="D10" s="2">
        <v>4.7300000000000004</v>
      </c>
      <c r="E10" s="2">
        <v>6.88</v>
      </c>
      <c r="F10" s="2">
        <v>14.56</v>
      </c>
      <c r="G10" s="2">
        <v>139</v>
      </c>
      <c r="H10" s="2">
        <v>5.2999999999999999E-2</v>
      </c>
      <c r="I10" s="2">
        <v>5.3999999999999999E-2</v>
      </c>
      <c r="J10" s="2">
        <v>7.0000000000000007E-2</v>
      </c>
      <c r="K10" s="2">
        <v>96.1</v>
      </c>
      <c r="L10" s="2">
        <v>0.71</v>
      </c>
      <c r="M10" s="10"/>
    </row>
    <row r="11" spans="1:13" ht="15.75">
      <c r="A11" s="3"/>
      <c r="B11" s="20" t="s">
        <v>28</v>
      </c>
      <c r="C11" s="5"/>
      <c r="D11" s="5">
        <f>SUM(D8:D10)</f>
        <v>10.530000000000001</v>
      </c>
      <c r="E11" s="5">
        <f t="shared" ref="E11:L11" si="0">SUM(E8:E10)</f>
        <v>13.989999999999998</v>
      </c>
      <c r="F11" s="5">
        <f t="shared" si="0"/>
        <v>53.620000000000005</v>
      </c>
      <c r="G11" s="5">
        <f t="shared" si="0"/>
        <v>383</v>
      </c>
      <c r="H11" s="5">
        <f t="shared" si="0"/>
        <v>0.48899999999999999</v>
      </c>
      <c r="I11" s="5">
        <f t="shared" si="0"/>
        <v>0.19600000000000001</v>
      </c>
      <c r="J11" s="5">
        <f t="shared" si="0"/>
        <v>1.24</v>
      </c>
      <c r="K11" s="5">
        <f t="shared" si="0"/>
        <v>217.51</v>
      </c>
      <c r="L11" s="5">
        <f t="shared" si="0"/>
        <v>1.1599999999999999</v>
      </c>
      <c r="M11" s="11">
        <f>G11/G29*100</f>
        <v>23.962660793833525</v>
      </c>
    </row>
    <row r="12" spans="1:13" ht="15.75">
      <c r="A12" s="76" t="s">
        <v>6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1:13" ht="15.75">
      <c r="A13" s="3">
        <v>83</v>
      </c>
      <c r="B13" s="19" t="s">
        <v>29</v>
      </c>
      <c r="C13" s="2">
        <v>100</v>
      </c>
      <c r="D13" s="2">
        <v>0.5</v>
      </c>
      <c r="E13" s="2">
        <v>0.1</v>
      </c>
      <c r="F13" s="2">
        <v>10.1</v>
      </c>
      <c r="G13" s="2">
        <v>42.67</v>
      </c>
      <c r="H13" s="2">
        <v>0.01</v>
      </c>
      <c r="I13" s="2">
        <v>0.01</v>
      </c>
      <c r="J13" s="2">
        <v>2</v>
      </c>
      <c r="K13" s="2">
        <v>7</v>
      </c>
      <c r="L13" s="2">
        <v>1.4</v>
      </c>
      <c r="M13" s="10"/>
    </row>
    <row r="14" spans="1:13" ht="15.75">
      <c r="A14" s="3"/>
      <c r="B14" s="19" t="s">
        <v>68</v>
      </c>
      <c r="C14" s="2">
        <v>15</v>
      </c>
      <c r="D14" s="2">
        <v>1.19</v>
      </c>
      <c r="E14" s="2">
        <v>0.15</v>
      </c>
      <c r="F14" s="2">
        <v>7.25</v>
      </c>
      <c r="G14" s="2">
        <v>62.56</v>
      </c>
      <c r="H14" s="2">
        <v>2.4E-2</v>
      </c>
      <c r="I14" s="2">
        <v>8.9999999999999993E-3</v>
      </c>
      <c r="J14" s="2">
        <v>0</v>
      </c>
      <c r="K14" s="2">
        <v>3.5</v>
      </c>
      <c r="L14" s="2">
        <v>0.3</v>
      </c>
      <c r="M14" s="10"/>
    </row>
    <row r="15" spans="1:13" ht="15.75">
      <c r="A15" s="3"/>
      <c r="B15" s="20" t="s">
        <v>28</v>
      </c>
      <c r="C15" s="5"/>
      <c r="D15" s="5">
        <f>SUM(D13:D14)</f>
        <v>1.69</v>
      </c>
      <c r="E15" s="5">
        <f t="shared" ref="E15:L15" si="1">SUM(E13:E14)</f>
        <v>0.25</v>
      </c>
      <c r="F15" s="5">
        <f t="shared" si="1"/>
        <v>17.350000000000001</v>
      </c>
      <c r="G15" s="5">
        <f t="shared" si="1"/>
        <v>105.23</v>
      </c>
      <c r="H15" s="5">
        <f t="shared" si="1"/>
        <v>3.4000000000000002E-2</v>
      </c>
      <c r="I15" s="5">
        <f t="shared" si="1"/>
        <v>1.9E-2</v>
      </c>
      <c r="J15" s="5">
        <f t="shared" si="1"/>
        <v>2</v>
      </c>
      <c r="K15" s="5">
        <f t="shared" si="1"/>
        <v>10.5</v>
      </c>
      <c r="L15" s="5">
        <f t="shared" si="1"/>
        <v>1.7</v>
      </c>
      <c r="M15" s="11">
        <f>G15/G29*100</f>
        <v>6.5837879773762449</v>
      </c>
    </row>
    <row r="16" spans="1:13" ht="15.75">
      <c r="A16" s="76" t="s">
        <v>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10"/>
    </row>
    <row r="17" spans="1:13" ht="26.25">
      <c r="A17" s="3">
        <v>39</v>
      </c>
      <c r="B17" s="19" t="s">
        <v>30</v>
      </c>
      <c r="C17" s="2">
        <v>250</v>
      </c>
      <c r="D17" s="2">
        <v>8.6</v>
      </c>
      <c r="E17" s="2">
        <v>8.4</v>
      </c>
      <c r="F17" s="2">
        <v>14.33</v>
      </c>
      <c r="G17" s="2">
        <v>167.25</v>
      </c>
      <c r="H17" s="2">
        <v>0.1</v>
      </c>
      <c r="I17" s="2">
        <v>0.14499999999999999</v>
      </c>
      <c r="J17" s="2">
        <v>9.11</v>
      </c>
      <c r="K17" s="2">
        <v>45.3</v>
      </c>
      <c r="L17" s="2">
        <v>1.26</v>
      </c>
      <c r="M17" s="10"/>
    </row>
    <row r="18" spans="1:13" ht="38.25">
      <c r="A18" s="30" t="s">
        <v>62</v>
      </c>
      <c r="B18" s="19" t="s">
        <v>55</v>
      </c>
      <c r="C18" s="2" t="s">
        <v>56</v>
      </c>
      <c r="D18" s="2">
        <v>12.23</v>
      </c>
      <c r="E18" s="2">
        <v>10.039999999999999</v>
      </c>
      <c r="F18" s="2">
        <v>29.63</v>
      </c>
      <c r="G18" s="2">
        <v>258.35000000000002</v>
      </c>
      <c r="H18" s="2">
        <v>0.11799999999999999</v>
      </c>
      <c r="I18" s="2">
        <v>0.13300000000000001</v>
      </c>
      <c r="J18" s="2">
        <v>24.51</v>
      </c>
      <c r="K18" s="2">
        <v>29.03</v>
      </c>
      <c r="L18" s="2">
        <v>1.98</v>
      </c>
      <c r="M18" s="10"/>
    </row>
    <row r="19" spans="1:13" ht="15.75">
      <c r="A19" s="3">
        <v>71</v>
      </c>
      <c r="B19" s="19" t="s">
        <v>106</v>
      </c>
      <c r="C19" s="2">
        <v>180</v>
      </c>
      <c r="D19" s="2">
        <v>0.39600000000000002</v>
      </c>
      <c r="E19" s="2">
        <v>0.09</v>
      </c>
      <c r="F19" s="2">
        <v>30.6</v>
      </c>
      <c r="G19" s="2">
        <v>124.74</v>
      </c>
      <c r="H19" s="2">
        <v>1.7999999999999999E-2</v>
      </c>
      <c r="I19" s="2">
        <v>1.7999999999999999E-2</v>
      </c>
      <c r="J19" s="2">
        <v>11.61</v>
      </c>
      <c r="K19" s="2">
        <v>21.16</v>
      </c>
      <c r="L19" s="2">
        <v>0.22</v>
      </c>
      <c r="M19" s="10"/>
    </row>
    <row r="20" spans="1:13" ht="15.75">
      <c r="A20" s="3"/>
      <c r="B20" s="19" t="s">
        <v>33</v>
      </c>
      <c r="C20" s="2">
        <v>60</v>
      </c>
      <c r="D20" s="2">
        <v>3.96</v>
      </c>
      <c r="E20" s="2">
        <v>0.72</v>
      </c>
      <c r="F20" s="2">
        <v>20.04</v>
      </c>
      <c r="G20" s="2">
        <v>104.4</v>
      </c>
      <c r="H20" s="2">
        <v>0.108</v>
      </c>
      <c r="I20" s="2">
        <v>4.8000000000000001E-2</v>
      </c>
      <c r="J20" s="2">
        <v>0</v>
      </c>
      <c r="K20" s="2">
        <v>21</v>
      </c>
      <c r="L20" s="2">
        <v>2.34</v>
      </c>
      <c r="M20" s="10"/>
    </row>
    <row r="21" spans="1:13" ht="15.75">
      <c r="A21" s="3"/>
      <c r="B21" s="20" t="s">
        <v>28</v>
      </c>
      <c r="C21" s="5"/>
      <c r="D21" s="5">
        <f t="shared" ref="D21:L21" si="2">SUM(D17:D20)</f>
        <v>25.186</v>
      </c>
      <c r="E21" s="5">
        <f t="shared" si="2"/>
        <v>19.249999999999996</v>
      </c>
      <c r="F21" s="5">
        <f t="shared" si="2"/>
        <v>94.6</v>
      </c>
      <c r="G21" s="5">
        <f t="shared" si="2"/>
        <v>654.74</v>
      </c>
      <c r="H21" s="5">
        <f t="shared" si="2"/>
        <v>0.34399999999999997</v>
      </c>
      <c r="I21" s="5">
        <f t="shared" si="2"/>
        <v>0.34400000000000003</v>
      </c>
      <c r="J21" s="5">
        <f t="shared" si="2"/>
        <v>45.230000000000004</v>
      </c>
      <c r="K21" s="5">
        <f t="shared" si="2"/>
        <v>116.49</v>
      </c>
      <c r="L21" s="5">
        <f t="shared" si="2"/>
        <v>5.8000000000000007</v>
      </c>
      <c r="M21" s="11">
        <f>G21/G29*100</f>
        <v>40.964262475599377</v>
      </c>
    </row>
    <row r="22" spans="1:13" ht="15.75">
      <c r="A22" s="76" t="s">
        <v>8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  <c r="M22" s="10"/>
    </row>
    <row r="23" spans="1:13" ht="38.25" customHeight="1">
      <c r="A23" s="3">
        <v>2</v>
      </c>
      <c r="B23" s="19" t="s">
        <v>58</v>
      </c>
      <c r="C23" s="2">
        <v>60</v>
      </c>
      <c r="D23" s="2">
        <v>1.72</v>
      </c>
      <c r="E23" s="2">
        <v>3.7</v>
      </c>
      <c r="F23" s="2">
        <v>4.82</v>
      </c>
      <c r="G23" s="2">
        <v>59.58</v>
      </c>
      <c r="H23" s="2">
        <v>0.06</v>
      </c>
      <c r="I23" s="2">
        <v>2.8000000000000001E-2</v>
      </c>
      <c r="J23" s="2">
        <v>5.58</v>
      </c>
      <c r="K23" s="2">
        <v>11.19</v>
      </c>
      <c r="L23" s="2">
        <v>0.39</v>
      </c>
      <c r="M23" s="10"/>
    </row>
    <row r="24" spans="1:13" ht="28.5" customHeight="1">
      <c r="A24" s="3">
        <v>47</v>
      </c>
      <c r="B24" s="19" t="s">
        <v>51</v>
      </c>
      <c r="C24" s="2">
        <v>180</v>
      </c>
      <c r="D24" s="2">
        <v>13.16</v>
      </c>
      <c r="E24" s="2">
        <v>13.18</v>
      </c>
      <c r="F24" s="2">
        <v>16.809999999999999</v>
      </c>
      <c r="G24" s="2">
        <v>239.77</v>
      </c>
      <c r="H24" s="2">
        <v>7.1999999999999995E-2</v>
      </c>
      <c r="I24" s="2">
        <v>0.126</v>
      </c>
      <c r="J24" s="2">
        <v>41.65</v>
      </c>
      <c r="K24" s="2">
        <v>72.430000000000007</v>
      </c>
      <c r="L24" s="2">
        <v>2.19</v>
      </c>
      <c r="M24" s="10"/>
    </row>
    <row r="25" spans="1:13" ht="15.75">
      <c r="A25" s="3">
        <v>76</v>
      </c>
      <c r="B25" s="19" t="s">
        <v>25</v>
      </c>
      <c r="C25" s="2" t="s">
        <v>26</v>
      </c>
      <c r="D25" s="2">
        <v>0.06</v>
      </c>
      <c r="E25" s="2">
        <v>0.02</v>
      </c>
      <c r="F25" s="2">
        <v>9.99</v>
      </c>
      <c r="G25" s="2">
        <v>40</v>
      </c>
      <c r="H25" s="2">
        <v>0</v>
      </c>
      <c r="I25" s="2">
        <v>3.0000000000000001E-3</v>
      </c>
      <c r="J25" s="2">
        <v>0.03</v>
      </c>
      <c r="K25" s="2">
        <v>10</v>
      </c>
      <c r="L25" s="2">
        <v>0.28000000000000003</v>
      </c>
      <c r="M25" s="10"/>
    </row>
    <row r="26" spans="1:13" ht="15.75">
      <c r="A26" s="3"/>
      <c r="B26" s="19" t="s">
        <v>5</v>
      </c>
      <c r="C26" s="7">
        <v>30</v>
      </c>
      <c r="D26" s="2">
        <v>2.37</v>
      </c>
      <c r="E26" s="2">
        <v>0.3</v>
      </c>
      <c r="F26" s="2">
        <v>14.5</v>
      </c>
      <c r="G26" s="2">
        <v>70</v>
      </c>
      <c r="H26" s="2">
        <v>4.8000000000000001E-2</v>
      </c>
      <c r="I26" s="2">
        <v>1.7999999999999999E-2</v>
      </c>
      <c r="J26" s="2">
        <v>0</v>
      </c>
      <c r="K26" s="2">
        <v>7</v>
      </c>
      <c r="L26" s="2">
        <v>0.6</v>
      </c>
      <c r="M26" s="10"/>
    </row>
    <row r="27" spans="1:13" ht="15.75">
      <c r="A27" s="3">
        <v>177</v>
      </c>
      <c r="B27" s="19" t="s">
        <v>78</v>
      </c>
      <c r="C27" s="2">
        <v>100</v>
      </c>
      <c r="D27" s="2">
        <v>0.4</v>
      </c>
      <c r="E27" s="2">
        <v>0.3</v>
      </c>
      <c r="F27" s="2">
        <v>10.3</v>
      </c>
      <c r="G27" s="2">
        <v>46</v>
      </c>
      <c r="H27" s="2">
        <v>0.03</v>
      </c>
      <c r="I27" s="2">
        <v>0.03</v>
      </c>
      <c r="J27" s="2">
        <v>5</v>
      </c>
      <c r="K27" s="2">
        <v>19</v>
      </c>
      <c r="L27" s="2">
        <v>2.2999999999999998</v>
      </c>
      <c r="M27" s="10"/>
    </row>
    <row r="28" spans="1:13" ht="15.75">
      <c r="A28" s="1"/>
      <c r="B28" s="4" t="s">
        <v>28</v>
      </c>
      <c r="C28" s="8"/>
      <c r="D28" s="8">
        <f t="shared" ref="D28:L28" si="3">SUM(D23:D27)</f>
        <v>17.71</v>
      </c>
      <c r="E28" s="8">
        <f t="shared" si="3"/>
        <v>17.5</v>
      </c>
      <c r="F28" s="8">
        <f t="shared" si="3"/>
        <v>56.42</v>
      </c>
      <c r="G28" s="8">
        <f t="shared" si="3"/>
        <v>455.35</v>
      </c>
      <c r="H28" s="8">
        <f t="shared" si="3"/>
        <v>0.21</v>
      </c>
      <c r="I28" s="8">
        <f t="shared" si="3"/>
        <v>0.20499999999999999</v>
      </c>
      <c r="J28" s="8">
        <f t="shared" si="3"/>
        <v>52.26</v>
      </c>
      <c r="K28" s="8">
        <f t="shared" si="3"/>
        <v>119.62</v>
      </c>
      <c r="L28" s="8">
        <f t="shared" si="3"/>
        <v>5.76</v>
      </c>
      <c r="M28" s="12">
        <f>G28/G29*100</f>
        <v>28.489288753190849</v>
      </c>
    </row>
    <row r="29" spans="1:13" ht="15.75">
      <c r="A29" s="65" t="s">
        <v>9</v>
      </c>
      <c r="B29" s="66"/>
      <c r="C29" s="1"/>
      <c r="D29" s="1">
        <f t="shared" ref="D29:L29" si="4">D11+D15+D21+D28</f>
        <v>55.116</v>
      </c>
      <c r="E29" s="1">
        <f t="shared" si="4"/>
        <v>50.989999999999995</v>
      </c>
      <c r="F29" s="1">
        <f t="shared" si="4"/>
        <v>221.99</v>
      </c>
      <c r="G29" s="1">
        <f t="shared" si="4"/>
        <v>1598.3200000000002</v>
      </c>
      <c r="H29" s="1">
        <f t="shared" si="4"/>
        <v>1.077</v>
      </c>
      <c r="I29" s="1">
        <f t="shared" si="4"/>
        <v>0.76400000000000001</v>
      </c>
      <c r="J29" s="1">
        <f t="shared" si="4"/>
        <v>100.73</v>
      </c>
      <c r="K29" s="1">
        <f t="shared" si="4"/>
        <v>464.12</v>
      </c>
      <c r="L29" s="1">
        <f t="shared" si="4"/>
        <v>14.42</v>
      </c>
      <c r="M29" s="10"/>
    </row>
    <row r="30" spans="1:13" ht="15.75">
      <c r="A30" s="67" t="s">
        <v>35</v>
      </c>
      <c r="B30" s="68"/>
      <c r="C30" s="9"/>
      <c r="D30" s="9">
        <v>54</v>
      </c>
      <c r="E30" s="9">
        <v>60</v>
      </c>
      <c r="F30" s="9">
        <v>261</v>
      </c>
      <c r="G30" s="9">
        <v>1800</v>
      </c>
      <c r="H30" s="9">
        <v>0.9</v>
      </c>
      <c r="I30" s="9">
        <v>1</v>
      </c>
      <c r="J30" s="9">
        <v>50</v>
      </c>
      <c r="K30" s="9">
        <v>900</v>
      </c>
      <c r="L30" s="9">
        <v>12</v>
      </c>
      <c r="M30" s="10"/>
    </row>
    <row r="31" spans="1:13" ht="15.75">
      <c r="A31" s="89" t="s">
        <v>60</v>
      </c>
      <c r="B31" s="90"/>
      <c r="C31" s="21"/>
      <c r="D31" s="21">
        <f>(D29-D30)/D30*100</f>
        <v>2.066666666666666</v>
      </c>
      <c r="E31" s="31">
        <f t="shared" ref="E31:L31" si="5">(E29-E30)/E30*100</f>
        <v>-15.016666666666675</v>
      </c>
      <c r="F31" s="31">
        <f t="shared" si="5"/>
        <v>-14.946360153256702</v>
      </c>
      <c r="G31" s="21">
        <f t="shared" si="5"/>
        <v>-11.204444444444436</v>
      </c>
      <c r="H31" s="21">
        <f t="shared" si="5"/>
        <v>19.666666666666661</v>
      </c>
      <c r="I31" s="21">
        <f t="shared" si="5"/>
        <v>-23.599999999999998</v>
      </c>
      <c r="J31" s="21">
        <f t="shared" si="5"/>
        <v>101.46000000000002</v>
      </c>
      <c r="K31" s="21">
        <f t="shared" si="5"/>
        <v>-48.431111111111107</v>
      </c>
      <c r="L31" s="21">
        <f t="shared" si="5"/>
        <v>20.166666666666664</v>
      </c>
      <c r="M31" s="10"/>
    </row>
    <row r="32" spans="1:13" ht="15.75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</row>
    <row r="34" spans="1:12" ht="15.75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ht="15.7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 ht="15.75">
      <c r="A36" s="3"/>
      <c r="B36" s="19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15.75">
      <c r="A38" s="34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ht="15.75">
      <c r="A39" s="34"/>
      <c r="B39" s="35"/>
      <c r="C39" s="36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15.75">
      <c r="A40" s="6"/>
      <c r="B40" s="35"/>
      <c r="C40" s="37"/>
      <c r="D40" s="36"/>
      <c r="E40" s="36"/>
      <c r="F40" s="36"/>
      <c r="G40" s="36"/>
      <c r="H40" s="36"/>
      <c r="I40" s="36"/>
      <c r="J40" s="36"/>
      <c r="K40" s="36"/>
      <c r="L40" s="36"/>
    </row>
    <row r="41" spans="1:12" ht="15.75">
      <c r="A41" s="34"/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ht="15.75">
      <c r="A42" s="34"/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2" ht="15.75">
      <c r="A43" s="34"/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</row>
  </sheetData>
  <mergeCells count="18">
    <mergeCell ref="A1:L1"/>
    <mergeCell ref="A2:L2"/>
    <mergeCell ref="B3:C3"/>
    <mergeCell ref="B4:C4"/>
    <mergeCell ref="G5:G6"/>
    <mergeCell ref="H5:J5"/>
    <mergeCell ref="K5:L5"/>
    <mergeCell ref="A7:L7"/>
    <mergeCell ref="A5:A6"/>
    <mergeCell ref="B5:B6"/>
    <mergeCell ref="C5:C6"/>
    <mergeCell ref="D5:F5"/>
    <mergeCell ref="A30:B30"/>
    <mergeCell ref="A31:B31"/>
    <mergeCell ref="A12:L12"/>
    <mergeCell ref="A16:L16"/>
    <mergeCell ref="A22:L22"/>
    <mergeCell ref="A29:B29"/>
  </mergeCells>
  <phoneticPr fontId="1" type="noConversion"/>
  <pageMargins left="0.72" right="0.25" top="1" bottom="1" header="0.5" footer="0.52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M43"/>
  <sheetViews>
    <sheetView workbookViewId="0">
      <selection activeCell="G28" sqref="G28"/>
    </sheetView>
  </sheetViews>
  <sheetFormatPr defaultRowHeight="12.75"/>
  <cols>
    <col min="1" max="1" width="5" customWidth="1"/>
    <col min="2" max="2" width="15.140625" customWidth="1"/>
    <col min="3" max="3" width="7.85546875" customWidth="1"/>
    <col min="4" max="4" width="7.140625" customWidth="1"/>
    <col min="5" max="5" width="7" customWidth="1"/>
    <col min="6" max="6" width="6.85546875" customWidth="1"/>
    <col min="8" max="8" width="7.140625" customWidth="1"/>
    <col min="9" max="9" width="7.28515625" customWidth="1"/>
    <col min="10" max="10" width="7" customWidth="1"/>
    <col min="11" max="11" width="8.140625" customWidth="1"/>
    <col min="12" max="12" width="8.28515625" customWidth="1"/>
  </cols>
  <sheetData>
    <row r="1" spans="1:13" ht="33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>
      <c r="A3" s="14" t="s">
        <v>21</v>
      </c>
      <c r="B3" s="70" t="s">
        <v>22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45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 ht="21.75" customHeight="1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43.5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44.25" customHeight="1">
      <c r="A8" s="3">
        <v>104</v>
      </c>
      <c r="B8" s="19" t="s">
        <v>40</v>
      </c>
      <c r="C8" s="2">
        <v>200</v>
      </c>
      <c r="D8" s="2">
        <v>3</v>
      </c>
      <c r="E8" s="2">
        <v>4.76</v>
      </c>
      <c r="F8" s="2">
        <v>26.23</v>
      </c>
      <c r="G8" s="2">
        <v>160</v>
      </c>
      <c r="H8" s="2">
        <v>3.5999999999999997E-2</v>
      </c>
      <c r="I8" s="2">
        <v>1.2E-2</v>
      </c>
      <c r="J8" s="2">
        <v>0</v>
      </c>
      <c r="K8" s="2">
        <v>8.24</v>
      </c>
      <c r="L8" s="2">
        <v>0.32</v>
      </c>
      <c r="M8" s="10"/>
    </row>
    <row r="9" spans="1:13" ht="26.25">
      <c r="A9" s="3">
        <v>77</v>
      </c>
      <c r="B9" s="19" t="s">
        <v>87</v>
      </c>
      <c r="C9" s="2" t="s">
        <v>26</v>
      </c>
      <c r="D9" s="2">
        <v>0.12</v>
      </c>
      <c r="E9" s="2">
        <v>0.02</v>
      </c>
      <c r="F9" s="2">
        <v>10.199999999999999</v>
      </c>
      <c r="G9" s="2">
        <v>41</v>
      </c>
      <c r="H9" s="2">
        <v>0</v>
      </c>
      <c r="I9" s="2">
        <v>0</v>
      </c>
      <c r="J9" s="2">
        <v>2.82</v>
      </c>
      <c r="K9" s="2">
        <v>12.79</v>
      </c>
      <c r="L9" s="2">
        <v>0.32</v>
      </c>
      <c r="M9" s="10"/>
    </row>
    <row r="10" spans="1:13" ht="39">
      <c r="A10" s="3">
        <v>148</v>
      </c>
      <c r="B10" s="19" t="s">
        <v>37</v>
      </c>
      <c r="C10" s="2">
        <v>45</v>
      </c>
      <c r="D10" s="2">
        <v>4.7300000000000004</v>
      </c>
      <c r="E10" s="2">
        <v>6.88</v>
      </c>
      <c r="F10" s="2">
        <v>14.56</v>
      </c>
      <c r="G10" s="2">
        <v>139</v>
      </c>
      <c r="H10" s="2">
        <v>5.2999999999999999E-2</v>
      </c>
      <c r="I10" s="2">
        <v>5.3999999999999999E-2</v>
      </c>
      <c r="J10" s="2">
        <v>7.0000000000000007E-2</v>
      </c>
      <c r="K10" s="2">
        <v>96.1</v>
      </c>
      <c r="L10" s="2">
        <v>0.71</v>
      </c>
      <c r="M10" s="10"/>
    </row>
    <row r="11" spans="1:13" ht="15.75">
      <c r="A11" s="3"/>
      <c r="B11" s="4" t="s">
        <v>28</v>
      </c>
      <c r="C11" s="5"/>
      <c r="D11" s="5">
        <f>SUM(D8:D10)</f>
        <v>7.8500000000000005</v>
      </c>
      <c r="E11" s="5">
        <f t="shared" ref="E11:L11" si="0">SUM(E8:E10)</f>
        <v>11.66</v>
      </c>
      <c r="F11" s="5">
        <f t="shared" si="0"/>
        <v>50.99</v>
      </c>
      <c r="G11" s="5">
        <f t="shared" si="0"/>
        <v>340</v>
      </c>
      <c r="H11" s="5">
        <f t="shared" si="0"/>
        <v>8.8999999999999996E-2</v>
      </c>
      <c r="I11" s="5">
        <f t="shared" si="0"/>
        <v>6.6000000000000003E-2</v>
      </c>
      <c r="J11" s="5">
        <f t="shared" si="0"/>
        <v>2.8899999999999997</v>
      </c>
      <c r="K11" s="5">
        <f t="shared" si="0"/>
        <v>117.13</v>
      </c>
      <c r="L11" s="5">
        <f t="shared" si="0"/>
        <v>1.35</v>
      </c>
      <c r="M11" s="11">
        <f>G11/G30*100</f>
        <v>17.550742293159342</v>
      </c>
    </row>
    <row r="12" spans="1:13" ht="15.75">
      <c r="A12" s="76" t="s">
        <v>6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1:13" ht="15.75">
      <c r="A13" s="3">
        <v>83</v>
      </c>
      <c r="B13" s="19" t="s">
        <v>29</v>
      </c>
      <c r="C13" s="2">
        <v>100</v>
      </c>
      <c r="D13" s="2">
        <v>0.5</v>
      </c>
      <c r="E13" s="2">
        <v>0.1</v>
      </c>
      <c r="F13" s="2">
        <v>10.1</v>
      </c>
      <c r="G13" s="2">
        <v>42.67</v>
      </c>
      <c r="H13" s="2">
        <v>0.01</v>
      </c>
      <c r="I13" s="2">
        <v>0.01</v>
      </c>
      <c r="J13" s="2">
        <v>2</v>
      </c>
      <c r="K13" s="2">
        <v>7</v>
      </c>
      <c r="L13" s="2">
        <v>1.4</v>
      </c>
      <c r="M13" s="10"/>
    </row>
    <row r="14" spans="1:13" ht="15.75">
      <c r="A14" s="3"/>
      <c r="B14" s="19" t="s">
        <v>68</v>
      </c>
      <c r="C14" s="2">
        <v>15</v>
      </c>
      <c r="D14" s="2">
        <v>0.51</v>
      </c>
      <c r="E14" s="2">
        <v>4.53</v>
      </c>
      <c r="F14" s="2">
        <v>6.6749999999999998</v>
      </c>
      <c r="G14" s="2">
        <v>79.5</v>
      </c>
      <c r="H14" s="2">
        <v>6.0000000000000001E-3</v>
      </c>
      <c r="I14" s="2">
        <v>3.0000000000000001E-3</v>
      </c>
      <c r="J14" s="2">
        <v>0</v>
      </c>
      <c r="K14" s="2">
        <v>1.2</v>
      </c>
      <c r="L14" s="2">
        <v>7.4999999999999997E-2</v>
      </c>
      <c r="M14" s="10"/>
    </row>
    <row r="15" spans="1:13" ht="15.75">
      <c r="A15" s="3"/>
      <c r="B15" s="4" t="s">
        <v>28</v>
      </c>
      <c r="C15" s="5"/>
      <c r="D15" s="5">
        <f>SUM(D13:D14)</f>
        <v>1.01</v>
      </c>
      <c r="E15" s="5">
        <f t="shared" ref="E15:L15" si="1">SUM(E13:E14)</f>
        <v>4.63</v>
      </c>
      <c r="F15" s="5">
        <f t="shared" si="1"/>
        <v>16.774999999999999</v>
      </c>
      <c r="G15" s="5">
        <f t="shared" si="1"/>
        <v>122.17</v>
      </c>
      <c r="H15" s="5">
        <f t="shared" si="1"/>
        <v>1.6E-2</v>
      </c>
      <c r="I15" s="5">
        <f t="shared" si="1"/>
        <v>1.3000000000000001E-2</v>
      </c>
      <c r="J15" s="5">
        <f t="shared" si="1"/>
        <v>2</v>
      </c>
      <c r="K15" s="5">
        <f t="shared" si="1"/>
        <v>8.1999999999999993</v>
      </c>
      <c r="L15" s="5">
        <f t="shared" si="1"/>
        <v>1.4749999999999999</v>
      </c>
      <c r="M15" s="11">
        <f>G15/G30*100</f>
        <v>6.3063946645743423</v>
      </c>
    </row>
    <row r="16" spans="1:13" ht="15.75">
      <c r="A16" s="76" t="s">
        <v>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10"/>
    </row>
    <row r="17" spans="1:13" ht="39">
      <c r="A17" s="3">
        <v>30</v>
      </c>
      <c r="B17" s="19" t="s">
        <v>107</v>
      </c>
      <c r="C17" s="2">
        <v>250</v>
      </c>
      <c r="D17" s="2">
        <v>1.74</v>
      </c>
      <c r="E17" s="2">
        <v>4.88</v>
      </c>
      <c r="F17" s="2">
        <v>8.48</v>
      </c>
      <c r="G17" s="2">
        <v>84.75</v>
      </c>
      <c r="H17" s="2">
        <v>5.7000000000000002E-2</v>
      </c>
      <c r="I17" s="2">
        <v>4.4999999999999998E-2</v>
      </c>
      <c r="J17" s="2">
        <v>18.46</v>
      </c>
      <c r="K17" s="2">
        <v>43.32</v>
      </c>
      <c r="L17" s="2">
        <v>0.79500000000000004</v>
      </c>
      <c r="M17" s="10"/>
    </row>
    <row r="18" spans="1:13" ht="26.25">
      <c r="A18" s="3">
        <v>67</v>
      </c>
      <c r="B18" s="19" t="s">
        <v>108</v>
      </c>
      <c r="C18" s="2" t="s">
        <v>109</v>
      </c>
      <c r="D18" s="2">
        <v>16.73</v>
      </c>
      <c r="E18" s="2">
        <v>15.78</v>
      </c>
      <c r="F18" s="2">
        <v>4.25</v>
      </c>
      <c r="G18" s="2">
        <v>225.82</v>
      </c>
      <c r="H18" s="2">
        <v>0.04</v>
      </c>
      <c r="I18" s="2">
        <v>0.11</v>
      </c>
      <c r="J18" s="2">
        <v>0.48</v>
      </c>
      <c r="K18" s="2">
        <v>38.44</v>
      </c>
      <c r="L18" s="2">
        <v>2.2599999999999998</v>
      </c>
      <c r="M18" s="10"/>
    </row>
    <row r="19" spans="1:13" ht="26.25">
      <c r="A19" s="3">
        <v>96</v>
      </c>
      <c r="B19" s="19" t="s">
        <v>110</v>
      </c>
      <c r="C19" s="2">
        <v>180</v>
      </c>
      <c r="D19" s="2">
        <v>6.915</v>
      </c>
      <c r="E19" s="2">
        <v>0.98799999999999999</v>
      </c>
      <c r="F19" s="2">
        <v>37.369999999999997</v>
      </c>
      <c r="G19" s="2">
        <v>186.12</v>
      </c>
      <c r="H19" s="2">
        <v>0.1</v>
      </c>
      <c r="I19" s="2">
        <v>3.5999999999999997E-2</v>
      </c>
      <c r="J19" s="2">
        <v>0</v>
      </c>
      <c r="K19" s="2">
        <v>8.98</v>
      </c>
      <c r="L19" s="2">
        <v>1.4650000000000001</v>
      </c>
      <c r="M19" s="10"/>
    </row>
    <row r="20" spans="1:13" ht="26.25">
      <c r="A20" s="3">
        <v>72</v>
      </c>
      <c r="B20" s="19" t="s">
        <v>95</v>
      </c>
      <c r="C20" s="2">
        <v>180</v>
      </c>
      <c r="D20" s="2">
        <v>0.39600000000000002</v>
      </c>
      <c r="E20" s="2">
        <v>1.7999999999999999E-2</v>
      </c>
      <c r="F20" s="2">
        <v>24.98</v>
      </c>
      <c r="G20" s="2">
        <v>101.7</v>
      </c>
      <c r="H20" s="2">
        <v>0</v>
      </c>
      <c r="I20" s="2">
        <v>0</v>
      </c>
      <c r="J20" s="2">
        <v>0.36</v>
      </c>
      <c r="K20" s="2">
        <v>28.63</v>
      </c>
      <c r="L20" s="2">
        <v>1.1160000000000001</v>
      </c>
      <c r="M20" s="10"/>
    </row>
    <row r="21" spans="1:13" ht="15.75">
      <c r="A21" s="3"/>
      <c r="B21" s="19" t="s">
        <v>33</v>
      </c>
      <c r="C21" s="2">
        <v>60</v>
      </c>
      <c r="D21" s="2">
        <v>3.96</v>
      </c>
      <c r="E21" s="2">
        <v>0.72</v>
      </c>
      <c r="F21" s="2">
        <v>20.04</v>
      </c>
      <c r="G21" s="2">
        <v>104.4</v>
      </c>
      <c r="H21" s="2">
        <v>0.108</v>
      </c>
      <c r="I21" s="2">
        <v>4.8000000000000001E-2</v>
      </c>
      <c r="J21" s="2">
        <v>0</v>
      </c>
      <c r="K21" s="2">
        <v>21</v>
      </c>
      <c r="L21" s="2">
        <v>2.34</v>
      </c>
      <c r="M21" s="10"/>
    </row>
    <row r="22" spans="1:13" ht="15.75">
      <c r="A22" s="3"/>
      <c r="B22" s="4" t="s">
        <v>28</v>
      </c>
      <c r="C22" s="5"/>
      <c r="D22" s="5">
        <f t="shared" ref="D22:L22" si="2">SUM(D17:D21)</f>
        <v>29.741</v>
      </c>
      <c r="E22" s="5">
        <f t="shared" si="2"/>
        <v>22.385999999999999</v>
      </c>
      <c r="F22" s="5">
        <f t="shared" si="2"/>
        <v>95.12</v>
      </c>
      <c r="G22" s="5">
        <f t="shared" si="2"/>
        <v>702.79</v>
      </c>
      <c r="H22" s="5">
        <f t="shared" si="2"/>
        <v>0.30499999999999999</v>
      </c>
      <c r="I22" s="5">
        <f t="shared" si="2"/>
        <v>0.23899999999999999</v>
      </c>
      <c r="J22" s="5">
        <f t="shared" si="2"/>
        <v>19.3</v>
      </c>
      <c r="K22" s="5">
        <f t="shared" si="2"/>
        <v>140.37</v>
      </c>
      <c r="L22" s="5">
        <f t="shared" si="2"/>
        <v>7.9759999999999991</v>
      </c>
      <c r="M22" s="11">
        <f>G22/G30*100</f>
        <v>36.277900518263095</v>
      </c>
    </row>
    <row r="23" spans="1:13" ht="15.75">
      <c r="A23" s="76" t="s">
        <v>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80"/>
      <c r="M23" s="10"/>
    </row>
    <row r="24" spans="1:13" ht="40.5" customHeight="1">
      <c r="A24" s="3">
        <v>3</v>
      </c>
      <c r="B24" s="19" t="s">
        <v>111</v>
      </c>
      <c r="C24" s="2">
        <v>60</v>
      </c>
      <c r="D24" s="2">
        <v>4.6139999999999999</v>
      </c>
      <c r="E24" s="2">
        <v>36.533999999999999</v>
      </c>
      <c r="F24" s="2">
        <v>14.25</v>
      </c>
      <c r="G24" s="2">
        <v>403.8</v>
      </c>
      <c r="H24" s="2">
        <v>6.3E-2</v>
      </c>
      <c r="I24" s="2">
        <v>0.22800000000000001</v>
      </c>
      <c r="J24" s="2">
        <v>57</v>
      </c>
      <c r="K24" s="2">
        <v>131.1</v>
      </c>
      <c r="L24" s="2">
        <v>3.42</v>
      </c>
      <c r="M24" s="10"/>
    </row>
    <row r="25" spans="1:13" ht="27" customHeight="1">
      <c r="A25" s="3">
        <v>139</v>
      </c>
      <c r="B25" s="19" t="s">
        <v>57</v>
      </c>
      <c r="C25" s="2">
        <v>80</v>
      </c>
      <c r="D25" s="2">
        <v>7.9</v>
      </c>
      <c r="E25" s="2">
        <v>10.79</v>
      </c>
      <c r="F25" s="2">
        <v>4.87</v>
      </c>
      <c r="G25" s="2">
        <v>147.69</v>
      </c>
      <c r="H25" s="2">
        <v>6.4000000000000001E-2</v>
      </c>
      <c r="I25" s="2">
        <v>0.30399999999999999</v>
      </c>
      <c r="J25" s="2">
        <v>0.25600000000000001</v>
      </c>
      <c r="K25" s="2">
        <v>63.01</v>
      </c>
      <c r="L25" s="2">
        <v>1.62</v>
      </c>
      <c r="M25" s="10"/>
    </row>
    <row r="26" spans="1:13" ht="15.75">
      <c r="A26" s="1">
        <v>80</v>
      </c>
      <c r="B26" s="19" t="s">
        <v>34</v>
      </c>
      <c r="C26" s="7">
        <v>180</v>
      </c>
      <c r="D26" s="7">
        <v>3.78</v>
      </c>
      <c r="E26" s="7">
        <v>3.26</v>
      </c>
      <c r="F26" s="7">
        <v>15.55</v>
      </c>
      <c r="G26" s="7">
        <v>106.79</v>
      </c>
      <c r="H26" s="7">
        <v>5.3999999999999999E-2</v>
      </c>
      <c r="I26" s="7">
        <v>0.16200000000000001</v>
      </c>
      <c r="J26" s="7">
        <v>1.44</v>
      </c>
      <c r="K26" s="7">
        <v>137.65</v>
      </c>
      <c r="L26" s="7">
        <v>0.49</v>
      </c>
      <c r="M26" s="10"/>
    </row>
    <row r="27" spans="1:13" ht="15.75">
      <c r="A27" s="1"/>
      <c r="B27" s="19" t="s">
        <v>5</v>
      </c>
      <c r="C27" s="7">
        <v>30</v>
      </c>
      <c r="D27" s="2">
        <v>2.37</v>
      </c>
      <c r="E27" s="2">
        <v>0.3</v>
      </c>
      <c r="F27" s="2">
        <v>14.5</v>
      </c>
      <c r="G27" s="2">
        <v>70</v>
      </c>
      <c r="H27" s="2">
        <v>4.8000000000000001E-2</v>
      </c>
      <c r="I27" s="2">
        <v>1.7999999999999999E-2</v>
      </c>
      <c r="J27" s="2">
        <v>0</v>
      </c>
      <c r="K27" s="2">
        <v>7</v>
      </c>
      <c r="L27" s="2">
        <v>0.6</v>
      </c>
      <c r="M27" s="10"/>
    </row>
    <row r="28" spans="1:13" ht="15.75">
      <c r="A28" s="3">
        <v>179</v>
      </c>
      <c r="B28" s="19" t="s">
        <v>112</v>
      </c>
      <c r="C28" s="2">
        <v>180</v>
      </c>
      <c r="D28" s="2">
        <v>0.4</v>
      </c>
      <c r="E28" s="2">
        <v>0.4</v>
      </c>
      <c r="F28" s="2">
        <v>9.8000000000000007</v>
      </c>
      <c r="G28" s="2">
        <v>44</v>
      </c>
      <c r="H28" s="2">
        <v>0.03</v>
      </c>
      <c r="I28" s="2">
        <v>0.02</v>
      </c>
      <c r="J28" s="2">
        <v>10</v>
      </c>
      <c r="K28" s="2">
        <v>16</v>
      </c>
      <c r="L28" s="2">
        <v>2.2000000000000002</v>
      </c>
      <c r="M28" s="10"/>
    </row>
    <row r="29" spans="1:13" ht="15.75">
      <c r="A29" s="1"/>
      <c r="B29" s="4" t="s">
        <v>28</v>
      </c>
      <c r="C29" s="8"/>
      <c r="D29" s="8">
        <f>SUM(D24:D28)</f>
        <v>19.064</v>
      </c>
      <c r="E29" s="8">
        <f t="shared" ref="E29:L29" si="3">SUM(E24:E28)</f>
        <v>51.283999999999992</v>
      </c>
      <c r="F29" s="8">
        <f t="shared" si="3"/>
        <v>58.97</v>
      </c>
      <c r="G29" s="8">
        <f t="shared" si="3"/>
        <v>772.28</v>
      </c>
      <c r="H29" s="8">
        <f t="shared" si="3"/>
        <v>0.25900000000000001</v>
      </c>
      <c r="I29" s="8">
        <f t="shared" si="3"/>
        <v>0.7320000000000001</v>
      </c>
      <c r="J29" s="8">
        <f t="shared" si="3"/>
        <v>68.695999999999998</v>
      </c>
      <c r="K29" s="8">
        <f t="shared" si="3"/>
        <v>354.76</v>
      </c>
      <c r="L29" s="8">
        <f t="shared" si="3"/>
        <v>8.33</v>
      </c>
      <c r="M29" s="12">
        <f>G29/G30*100</f>
        <v>39.864962524003218</v>
      </c>
    </row>
    <row r="30" spans="1:13" ht="15.75">
      <c r="A30" s="65" t="s">
        <v>9</v>
      </c>
      <c r="B30" s="66"/>
      <c r="C30" s="1"/>
      <c r="D30" s="1">
        <f t="shared" ref="D30:L30" si="4">D11+D15+D22+D29</f>
        <v>57.664999999999999</v>
      </c>
      <c r="E30" s="1">
        <f t="shared" si="4"/>
        <v>89.96</v>
      </c>
      <c r="F30" s="1">
        <f t="shared" si="4"/>
        <v>221.85499999999999</v>
      </c>
      <c r="G30" s="1">
        <f t="shared" si="4"/>
        <v>1937.24</v>
      </c>
      <c r="H30" s="1">
        <f t="shared" si="4"/>
        <v>0.66900000000000004</v>
      </c>
      <c r="I30" s="1">
        <f t="shared" si="4"/>
        <v>1.05</v>
      </c>
      <c r="J30" s="1">
        <f t="shared" si="4"/>
        <v>92.885999999999996</v>
      </c>
      <c r="K30" s="1">
        <f t="shared" si="4"/>
        <v>620.46</v>
      </c>
      <c r="L30" s="1">
        <f t="shared" si="4"/>
        <v>19.131</v>
      </c>
      <c r="M30" s="10"/>
    </row>
    <row r="31" spans="1:13" ht="15.75">
      <c r="A31" s="67" t="s">
        <v>35</v>
      </c>
      <c r="B31" s="68"/>
      <c r="C31" s="9"/>
      <c r="D31" s="9">
        <v>54</v>
      </c>
      <c r="E31" s="9">
        <v>60</v>
      </c>
      <c r="F31" s="9">
        <v>261</v>
      </c>
      <c r="G31" s="9">
        <v>1800</v>
      </c>
      <c r="H31" s="9">
        <v>0.9</v>
      </c>
      <c r="I31" s="9">
        <v>1</v>
      </c>
      <c r="J31" s="9">
        <v>50</v>
      </c>
      <c r="K31" s="9">
        <v>900</v>
      </c>
      <c r="L31" s="9">
        <v>12</v>
      </c>
      <c r="M31" s="10"/>
    </row>
    <row r="32" spans="1:13" ht="15.75">
      <c r="A32" s="89" t="s">
        <v>60</v>
      </c>
      <c r="B32" s="90"/>
      <c r="C32" s="21"/>
      <c r="D32" s="21">
        <f>(D30-D31)/D31*100</f>
        <v>6.7870370370370363</v>
      </c>
      <c r="E32" s="21">
        <f t="shared" ref="E32:L32" si="5">(E30-E31)/E31*100</f>
        <v>49.933333333333323</v>
      </c>
      <c r="F32" s="21">
        <f t="shared" si="5"/>
        <v>-14.998084291187745</v>
      </c>
      <c r="G32" s="21">
        <f t="shared" si="5"/>
        <v>7.6244444444444444</v>
      </c>
      <c r="H32" s="21">
        <f t="shared" si="5"/>
        <v>-25.666666666666664</v>
      </c>
      <c r="I32" s="21">
        <f t="shared" si="5"/>
        <v>5.0000000000000044</v>
      </c>
      <c r="J32" s="21">
        <f t="shared" si="5"/>
        <v>85.771999999999991</v>
      </c>
      <c r="K32" s="21">
        <f t="shared" si="5"/>
        <v>-31.06</v>
      </c>
      <c r="L32" s="21">
        <f t="shared" si="5"/>
        <v>59.425000000000004</v>
      </c>
      <c r="M32" s="10"/>
    </row>
    <row r="33" spans="1:12" ht="15.75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</row>
    <row r="35" spans="1:12" ht="15.7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 ht="15.75">
      <c r="A36" s="35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ht="15.75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15.75">
      <c r="A38" s="34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ht="15.75">
      <c r="A39" s="34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ht="15.75">
      <c r="A42" s="63"/>
      <c r="B42" s="64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2" ht="15.75">
      <c r="A43" s="63"/>
      <c r="B43" s="64"/>
      <c r="C43" s="36"/>
      <c r="D43" s="36"/>
      <c r="E43" s="36"/>
      <c r="F43" s="36"/>
      <c r="G43" s="36"/>
      <c r="H43" s="36"/>
      <c r="I43" s="36"/>
      <c r="J43" s="36"/>
      <c r="K43" s="36"/>
      <c r="L43" s="36"/>
    </row>
  </sheetData>
  <mergeCells count="20">
    <mergeCell ref="A1:L1"/>
    <mergeCell ref="A2:L2"/>
    <mergeCell ref="B3:C3"/>
    <mergeCell ref="B4:C4"/>
    <mergeCell ref="K5:L5"/>
    <mergeCell ref="A42:A43"/>
    <mergeCell ref="B42:B43"/>
    <mergeCell ref="G5:G6"/>
    <mergeCell ref="H5:J5"/>
    <mergeCell ref="A31:B31"/>
    <mergeCell ref="A32:B32"/>
    <mergeCell ref="A12:L12"/>
    <mergeCell ref="A16:L16"/>
    <mergeCell ref="A23:L23"/>
    <mergeCell ref="A30:B30"/>
    <mergeCell ref="A7:L7"/>
    <mergeCell ref="A5:A6"/>
    <mergeCell ref="B5:B6"/>
    <mergeCell ref="C5:C6"/>
    <mergeCell ref="D5:F5"/>
  </mergeCells>
  <phoneticPr fontId="1" type="noConversion"/>
  <pageMargins left="0.57999999999999996" right="0.27" top="1" bottom="1" header="0.5" footer="0.5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M39"/>
  <sheetViews>
    <sheetView topLeftCell="A20" workbookViewId="0">
      <selection activeCell="G29" sqref="G29"/>
    </sheetView>
  </sheetViews>
  <sheetFormatPr defaultRowHeight="12.75"/>
  <cols>
    <col min="1" max="1" width="5.85546875" customWidth="1"/>
    <col min="2" max="2" width="14.85546875" customWidth="1"/>
    <col min="3" max="3" width="7.7109375" customWidth="1"/>
    <col min="4" max="4" width="7.28515625" customWidth="1"/>
    <col min="5" max="5" width="6.5703125" customWidth="1"/>
    <col min="6" max="6" width="7.28515625" customWidth="1"/>
    <col min="8" max="8" width="7.7109375" customWidth="1"/>
    <col min="9" max="9" width="8" customWidth="1"/>
    <col min="10" max="10" width="8.140625" customWidth="1"/>
    <col min="11" max="11" width="7.42578125" customWidth="1"/>
    <col min="12" max="12" width="7.85546875" customWidth="1"/>
  </cols>
  <sheetData>
    <row r="1" spans="1:13" ht="27.75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>
      <c r="A3" s="14" t="s">
        <v>21</v>
      </c>
      <c r="B3" s="70" t="s">
        <v>41</v>
      </c>
      <c r="C3" s="70"/>
      <c r="D3" s="15"/>
      <c r="E3" s="15"/>
      <c r="F3" s="15"/>
      <c r="G3" s="15"/>
      <c r="H3" s="15"/>
      <c r="I3" s="15"/>
      <c r="J3" s="15"/>
      <c r="K3" s="15"/>
      <c r="L3" s="15"/>
      <c r="M3" s="10"/>
    </row>
    <row r="4" spans="1:13">
      <c r="A4" s="16" t="s">
        <v>23</v>
      </c>
      <c r="B4" s="71" t="s">
        <v>45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 ht="26.25" customHeight="1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21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50.25" customHeight="1">
      <c r="A8" s="59">
        <v>142</v>
      </c>
      <c r="B8" s="91" t="s">
        <v>71</v>
      </c>
      <c r="C8" s="2">
        <v>150</v>
      </c>
      <c r="D8" s="2">
        <v>22.71</v>
      </c>
      <c r="E8" s="2">
        <v>16.14</v>
      </c>
      <c r="F8" s="2">
        <v>36.49</v>
      </c>
      <c r="G8" s="2">
        <v>382.5</v>
      </c>
      <c r="H8" s="2">
        <v>0.09</v>
      </c>
      <c r="I8" s="2">
        <v>0.34499999999999997</v>
      </c>
      <c r="J8" s="2">
        <v>0.28499999999999998</v>
      </c>
      <c r="K8" s="2">
        <v>194.85</v>
      </c>
      <c r="L8" s="2">
        <v>1.45</v>
      </c>
      <c r="M8" s="10"/>
    </row>
    <row r="9" spans="1:13" ht="12.75" customHeight="1">
      <c r="A9" s="60"/>
      <c r="B9" s="92"/>
      <c r="C9" s="2">
        <v>20</v>
      </c>
      <c r="D9" s="2">
        <v>1.44</v>
      </c>
      <c r="E9" s="2">
        <v>1.7</v>
      </c>
      <c r="F9" s="2">
        <v>11.1</v>
      </c>
      <c r="G9" s="2">
        <v>65.599999999999994</v>
      </c>
      <c r="H9" s="2">
        <v>1.2E-2</v>
      </c>
      <c r="I9" s="2">
        <v>7.5999999999999998E-2</v>
      </c>
      <c r="J9" s="2">
        <v>0.2</v>
      </c>
      <c r="K9" s="2">
        <v>61.4</v>
      </c>
      <c r="L9" s="2">
        <v>0.04</v>
      </c>
      <c r="M9" s="10"/>
    </row>
    <row r="10" spans="1:13" ht="12.75" customHeight="1">
      <c r="A10" s="3">
        <v>80</v>
      </c>
      <c r="B10" s="19" t="s">
        <v>34</v>
      </c>
      <c r="C10" s="2">
        <v>180</v>
      </c>
      <c r="D10" s="2">
        <v>0.126</v>
      </c>
      <c r="E10" s="2">
        <v>1.7999999999999999E-2</v>
      </c>
      <c r="F10" s="2">
        <v>10.199999999999999</v>
      </c>
      <c r="G10" s="2">
        <v>41</v>
      </c>
      <c r="H10" s="2">
        <v>0</v>
      </c>
      <c r="I10" s="2">
        <v>0</v>
      </c>
      <c r="J10" s="2">
        <v>2.8260000000000001</v>
      </c>
      <c r="K10" s="2">
        <v>12.79</v>
      </c>
      <c r="L10" s="2">
        <v>0.32400000000000001</v>
      </c>
      <c r="M10" s="10"/>
    </row>
    <row r="11" spans="1:13" ht="26.25">
      <c r="A11" s="3">
        <v>147</v>
      </c>
      <c r="B11" s="19" t="s">
        <v>27</v>
      </c>
      <c r="C11" s="2">
        <v>40</v>
      </c>
      <c r="D11" s="2">
        <v>2.4500000000000002</v>
      </c>
      <c r="E11" s="2">
        <v>7.56</v>
      </c>
      <c r="F11" s="2">
        <v>14.62</v>
      </c>
      <c r="G11" s="2">
        <v>136</v>
      </c>
      <c r="H11" s="2">
        <v>0.05</v>
      </c>
      <c r="I11" s="2">
        <v>0.03</v>
      </c>
      <c r="J11" s="2">
        <v>0</v>
      </c>
      <c r="K11" s="2">
        <v>9.4</v>
      </c>
      <c r="L11" s="2">
        <v>0.62</v>
      </c>
      <c r="M11" s="10"/>
    </row>
    <row r="12" spans="1:13" ht="15.75">
      <c r="A12" s="3"/>
      <c r="B12" s="4" t="s">
        <v>28</v>
      </c>
      <c r="C12" s="5"/>
      <c r="D12" s="5">
        <f>SUM(D8:D11)</f>
        <v>26.726000000000003</v>
      </c>
      <c r="E12" s="5">
        <f t="shared" ref="E12:L12" si="0">SUM(E8:E11)</f>
        <v>25.417999999999999</v>
      </c>
      <c r="F12" s="5">
        <f t="shared" si="0"/>
        <v>72.410000000000011</v>
      </c>
      <c r="G12" s="5">
        <f t="shared" si="0"/>
        <v>625.1</v>
      </c>
      <c r="H12" s="5">
        <f t="shared" si="0"/>
        <v>0.152</v>
      </c>
      <c r="I12" s="5">
        <f t="shared" si="0"/>
        <v>0.45099999999999996</v>
      </c>
      <c r="J12" s="5">
        <f t="shared" si="0"/>
        <v>3.3109999999999999</v>
      </c>
      <c r="K12" s="5">
        <f t="shared" si="0"/>
        <v>278.44</v>
      </c>
      <c r="L12" s="5">
        <f t="shared" si="0"/>
        <v>2.4340000000000002</v>
      </c>
      <c r="M12" s="11">
        <f>G12/G30*100</f>
        <v>27.771730679521074</v>
      </c>
    </row>
    <row r="13" spans="1:13" ht="15.75">
      <c r="A13" s="76" t="s">
        <v>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8"/>
      <c r="M13" s="10"/>
    </row>
    <row r="14" spans="1:13" ht="15.75">
      <c r="A14" s="3"/>
      <c r="B14" s="19" t="s">
        <v>113</v>
      </c>
      <c r="C14" s="2">
        <v>100</v>
      </c>
      <c r="D14" s="2">
        <v>0.5</v>
      </c>
      <c r="E14" s="2">
        <v>0.1</v>
      </c>
      <c r="F14" s="2">
        <v>10.01</v>
      </c>
      <c r="G14" s="2">
        <v>42.67</v>
      </c>
      <c r="H14" s="7">
        <v>0.1</v>
      </c>
      <c r="I14" s="7">
        <v>0.01</v>
      </c>
      <c r="J14" s="7">
        <v>2</v>
      </c>
      <c r="K14" s="7">
        <v>7</v>
      </c>
      <c r="L14" s="7">
        <v>1.4</v>
      </c>
      <c r="M14" s="10"/>
    </row>
    <row r="15" spans="1:13" ht="15.75">
      <c r="A15" s="3"/>
      <c r="B15" s="4" t="s">
        <v>28</v>
      </c>
      <c r="C15" s="5"/>
      <c r="D15" s="5">
        <f t="shared" ref="D15:L15" si="1">SUM(D14:D14)</f>
        <v>0.5</v>
      </c>
      <c r="E15" s="5">
        <f t="shared" si="1"/>
        <v>0.1</v>
      </c>
      <c r="F15" s="5">
        <f t="shared" si="1"/>
        <v>10.01</v>
      </c>
      <c r="G15" s="5">
        <f t="shared" si="1"/>
        <v>42.67</v>
      </c>
      <c r="H15" s="5">
        <f t="shared" si="1"/>
        <v>0.1</v>
      </c>
      <c r="I15" s="5">
        <f t="shared" si="1"/>
        <v>0.01</v>
      </c>
      <c r="J15" s="5">
        <f t="shared" si="1"/>
        <v>2</v>
      </c>
      <c r="K15" s="5">
        <f t="shared" si="1"/>
        <v>7</v>
      </c>
      <c r="L15" s="5">
        <f t="shared" si="1"/>
        <v>1.4</v>
      </c>
      <c r="M15" s="11">
        <f>G15/G30*100</f>
        <v>1.8957282804273941</v>
      </c>
    </row>
    <row r="16" spans="1:13" ht="15.75">
      <c r="A16" s="76" t="s">
        <v>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10"/>
    </row>
    <row r="17" spans="1:13" ht="38.25" customHeight="1">
      <c r="A17" s="3">
        <v>44</v>
      </c>
      <c r="B17" s="19" t="s">
        <v>85</v>
      </c>
      <c r="C17" s="2">
        <v>250</v>
      </c>
      <c r="D17" s="2">
        <v>4.22</v>
      </c>
      <c r="E17" s="2">
        <v>2.37</v>
      </c>
      <c r="F17" s="2">
        <v>15.3</v>
      </c>
      <c r="G17" s="2">
        <v>118.42</v>
      </c>
      <c r="H17" s="2">
        <v>0.125</v>
      </c>
      <c r="I17" s="2">
        <v>0.1</v>
      </c>
      <c r="J17" s="2">
        <v>9.125</v>
      </c>
      <c r="K17" s="2">
        <v>53.25</v>
      </c>
      <c r="L17" s="2">
        <v>1.1000000000000001</v>
      </c>
      <c r="M17" s="10"/>
    </row>
    <row r="18" spans="1:13" ht="28.5" customHeight="1">
      <c r="A18" s="3">
        <v>108</v>
      </c>
      <c r="B18" s="50" t="s">
        <v>79</v>
      </c>
      <c r="C18" s="2">
        <v>80</v>
      </c>
      <c r="D18" s="2">
        <v>16.72</v>
      </c>
      <c r="E18" s="2">
        <v>14.32</v>
      </c>
      <c r="F18" s="2">
        <v>3.52</v>
      </c>
      <c r="G18" s="2">
        <v>189.28</v>
      </c>
      <c r="H18" s="2">
        <v>8.7999999999999995E-2</v>
      </c>
      <c r="I18" s="2">
        <v>0.16</v>
      </c>
      <c r="J18" s="2">
        <v>0.56000000000000005</v>
      </c>
      <c r="K18" s="2">
        <v>45.5</v>
      </c>
      <c r="L18" s="2">
        <v>1.0640000000000001</v>
      </c>
      <c r="M18" s="10"/>
    </row>
    <row r="19" spans="1:13" ht="15.75">
      <c r="A19" s="3">
        <v>129</v>
      </c>
      <c r="B19" s="19" t="s">
        <v>84</v>
      </c>
      <c r="C19" s="2">
        <v>180</v>
      </c>
      <c r="D19" s="2">
        <v>3.726</v>
      </c>
      <c r="E19" s="2">
        <v>5.83</v>
      </c>
      <c r="F19" s="2">
        <v>16.97</v>
      </c>
      <c r="G19" s="2">
        <v>135.18</v>
      </c>
      <c r="H19" s="2">
        <v>5.3999999999999999E-2</v>
      </c>
      <c r="I19" s="2">
        <v>7.1999999999999995E-2</v>
      </c>
      <c r="J19" s="2">
        <v>30.88</v>
      </c>
      <c r="K19" s="2">
        <v>99.81</v>
      </c>
      <c r="L19" s="2">
        <v>1.45</v>
      </c>
      <c r="M19" s="10"/>
    </row>
    <row r="20" spans="1:13" ht="24" customHeight="1">
      <c r="A20" s="3">
        <v>72</v>
      </c>
      <c r="B20" s="19" t="s">
        <v>39</v>
      </c>
      <c r="C20" s="2">
        <v>180</v>
      </c>
      <c r="D20" s="2">
        <v>0.39</v>
      </c>
      <c r="E20" s="2">
        <v>1.7999999999999999E-2</v>
      </c>
      <c r="F20" s="2">
        <v>24.98</v>
      </c>
      <c r="G20" s="2">
        <v>101.7</v>
      </c>
      <c r="H20" s="2">
        <v>1.8E-3</v>
      </c>
      <c r="I20" s="2">
        <v>5.4000000000000003E-3</v>
      </c>
      <c r="J20" s="2">
        <v>0.36</v>
      </c>
      <c r="K20" s="2">
        <v>28.63</v>
      </c>
      <c r="L20" s="2">
        <v>1.1100000000000001</v>
      </c>
      <c r="M20" s="10"/>
    </row>
    <row r="21" spans="1:13" ht="15.75">
      <c r="A21" s="3"/>
      <c r="B21" s="19" t="s">
        <v>33</v>
      </c>
      <c r="C21" s="2">
        <v>60</v>
      </c>
      <c r="D21" s="2">
        <v>3.96</v>
      </c>
      <c r="E21" s="2">
        <v>0.72</v>
      </c>
      <c r="F21" s="2">
        <v>20.04</v>
      </c>
      <c r="G21" s="2">
        <v>104.4</v>
      </c>
      <c r="H21" s="2">
        <v>0.108</v>
      </c>
      <c r="I21" s="2">
        <v>4.8000000000000001E-2</v>
      </c>
      <c r="J21" s="2">
        <v>0</v>
      </c>
      <c r="K21" s="2">
        <v>21</v>
      </c>
      <c r="L21" s="2">
        <v>2.34</v>
      </c>
      <c r="M21" s="10"/>
    </row>
    <row r="22" spans="1:13" ht="15.75">
      <c r="A22" s="3"/>
      <c r="B22" s="4" t="s">
        <v>28</v>
      </c>
      <c r="C22" s="5"/>
      <c r="D22" s="5">
        <f t="shared" ref="D22:L22" si="2">SUM(D17:D21)</f>
        <v>29.015999999999998</v>
      </c>
      <c r="E22" s="5">
        <f t="shared" si="2"/>
        <v>23.258000000000003</v>
      </c>
      <c r="F22" s="5">
        <f t="shared" si="2"/>
        <v>80.81</v>
      </c>
      <c r="G22" s="5">
        <f t="shared" si="2"/>
        <v>648.98</v>
      </c>
      <c r="H22" s="5">
        <f t="shared" si="2"/>
        <v>0.37680000000000002</v>
      </c>
      <c r="I22" s="5">
        <f t="shared" si="2"/>
        <v>0.38540000000000002</v>
      </c>
      <c r="J22" s="5">
        <f t="shared" si="2"/>
        <v>40.924999999999997</v>
      </c>
      <c r="K22" s="5">
        <f t="shared" si="2"/>
        <v>248.19</v>
      </c>
      <c r="L22" s="5">
        <f t="shared" si="2"/>
        <v>7.0640000000000001</v>
      </c>
      <c r="M22" s="11">
        <f>G22/G30*100</f>
        <v>28.832663216118359</v>
      </c>
    </row>
    <row r="23" spans="1:13" ht="15.75" customHeight="1">
      <c r="A23" s="76" t="s">
        <v>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80"/>
      <c r="M23" s="10"/>
    </row>
    <row r="24" spans="1:13" ht="26.25">
      <c r="A24" s="3">
        <v>13</v>
      </c>
      <c r="B24" s="19" t="s">
        <v>114</v>
      </c>
      <c r="C24" s="2">
        <v>60</v>
      </c>
      <c r="D24" s="2">
        <v>8.5500000000000007</v>
      </c>
      <c r="E24" s="2">
        <v>36.53</v>
      </c>
      <c r="F24" s="2">
        <v>50.16</v>
      </c>
      <c r="G24" s="2">
        <v>563.4</v>
      </c>
      <c r="H24" s="2">
        <v>0.114</v>
      </c>
      <c r="I24" s="2">
        <v>0.22</v>
      </c>
      <c r="J24" s="2">
        <v>2.2799999999999998</v>
      </c>
      <c r="K24" s="2">
        <v>210.9</v>
      </c>
      <c r="L24" s="2">
        <v>7.98</v>
      </c>
      <c r="M24" s="10"/>
    </row>
    <row r="25" spans="1:13" ht="39">
      <c r="A25" s="3">
        <v>131</v>
      </c>
      <c r="B25" s="19" t="s">
        <v>115</v>
      </c>
      <c r="C25" s="2">
        <v>180</v>
      </c>
      <c r="D25" s="2">
        <v>3.67</v>
      </c>
      <c r="E25" s="2">
        <v>5.76</v>
      </c>
      <c r="F25" s="2">
        <v>24.53</v>
      </c>
      <c r="G25" s="2">
        <v>164.7</v>
      </c>
      <c r="H25" s="2">
        <v>0.16200000000000001</v>
      </c>
      <c r="I25" s="2">
        <v>0.126</v>
      </c>
      <c r="J25" s="2">
        <v>21.79</v>
      </c>
      <c r="K25" s="2">
        <v>44.36</v>
      </c>
      <c r="L25" s="2">
        <v>1.206</v>
      </c>
      <c r="M25" s="10"/>
    </row>
    <row r="26" spans="1:13" ht="26.25">
      <c r="A26" s="3">
        <v>77</v>
      </c>
      <c r="B26" s="19" t="s">
        <v>116</v>
      </c>
      <c r="C26" s="2" t="s">
        <v>26</v>
      </c>
      <c r="D26" s="2">
        <v>0.06</v>
      </c>
      <c r="E26" s="2">
        <v>0.02</v>
      </c>
      <c r="F26" s="2">
        <v>9.99</v>
      </c>
      <c r="G26" s="2">
        <v>40</v>
      </c>
      <c r="H26" s="2">
        <v>0</v>
      </c>
      <c r="I26" s="2">
        <v>3.0000000000000001E-3</v>
      </c>
      <c r="J26" s="2">
        <v>0.03</v>
      </c>
      <c r="K26" s="2">
        <v>10</v>
      </c>
      <c r="L26" s="2">
        <v>0.28000000000000003</v>
      </c>
      <c r="M26" s="10"/>
    </row>
    <row r="27" spans="1:13" ht="16.5" customHeight="1">
      <c r="A27" s="1"/>
      <c r="B27" s="19" t="s">
        <v>5</v>
      </c>
      <c r="C27" s="7">
        <v>30</v>
      </c>
      <c r="D27" s="2">
        <v>2.37</v>
      </c>
      <c r="E27" s="2">
        <v>0.3</v>
      </c>
      <c r="F27" s="2">
        <v>14.5</v>
      </c>
      <c r="G27" s="2">
        <v>70</v>
      </c>
      <c r="H27" s="2">
        <v>4.8000000000000001E-2</v>
      </c>
      <c r="I27" s="2">
        <v>1.7999999999999999E-2</v>
      </c>
      <c r="J27" s="2">
        <v>0</v>
      </c>
      <c r="K27" s="2">
        <v>7</v>
      </c>
      <c r="L27" s="2">
        <v>0.6</v>
      </c>
      <c r="M27" s="12">
        <f>G29/G30*100</f>
        <v>41.499877823933176</v>
      </c>
    </row>
    <row r="28" spans="1:13" ht="16.5" customHeight="1">
      <c r="A28" s="3">
        <v>176</v>
      </c>
      <c r="B28" s="19" t="s">
        <v>105</v>
      </c>
      <c r="C28" s="2">
        <v>100</v>
      </c>
      <c r="D28" s="2">
        <v>0.9</v>
      </c>
      <c r="E28" s="2">
        <v>0.1</v>
      </c>
      <c r="F28" s="2">
        <v>9</v>
      </c>
      <c r="G28" s="2">
        <v>96</v>
      </c>
      <c r="H28" s="2">
        <v>0.03</v>
      </c>
      <c r="I28" s="2">
        <v>0.06</v>
      </c>
      <c r="J28" s="2">
        <v>10</v>
      </c>
      <c r="K28" s="2">
        <v>28</v>
      </c>
      <c r="L28" s="2">
        <v>0.7</v>
      </c>
      <c r="M28" s="44"/>
    </row>
    <row r="29" spans="1:13" ht="15.75">
      <c r="A29" s="1"/>
      <c r="B29" s="4" t="s">
        <v>28</v>
      </c>
      <c r="C29" s="8"/>
      <c r="D29" s="8">
        <f>SUM(D24:D28)</f>
        <v>15.550000000000002</v>
      </c>
      <c r="E29" s="8">
        <f t="shared" ref="E29:L29" si="3">SUM(E24:E28)</f>
        <v>42.71</v>
      </c>
      <c r="F29" s="8">
        <f t="shared" si="3"/>
        <v>108.17999999999999</v>
      </c>
      <c r="G29" s="8">
        <f t="shared" si="3"/>
        <v>934.09999999999991</v>
      </c>
      <c r="H29" s="8">
        <f t="shared" si="3"/>
        <v>0.35399999999999998</v>
      </c>
      <c r="I29" s="8">
        <f t="shared" si="3"/>
        <v>0.42699999999999999</v>
      </c>
      <c r="J29" s="8">
        <f t="shared" si="3"/>
        <v>34.1</v>
      </c>
      <c r="K29" s="8">
        <f t="shared" si="3"/>
        <v>300.26</v>
      </c>
      <c r="L29" s="8">
        <f t="shared" si="3"/>
        <v>10.765999999999998</v>
      </c>
      <c r="M29" s="10"/>
    </row>
    <row r="30" spans="1:13" ht="15.75">
      <c r="A30" s="65" t="s">
        <v>9</v>
      </c>
      <c r="B30" s="66"/>
      <c r="C30" s="1"/>
      <c r="D30" s="1">
        <f t="shared" ref="D30:L30" si="4">D12+D15+D22+D29</f>
        <v>71.792000000000002</v>
      </c>
      <c r="E30" s="1">
        <f t="shared" si="4"/>
        <v>91.486000000000004</v>
      </c>
      <c r="F30" s="1">
        <f t="shared" si="4"/>
        <v>271.41000000000003</v>
      </c>
      <c r="G30" s="1">
        <f t="shared" si="4"/>
        <v>2250.85</v>
      </c>
      <c r="H30" s="1">
        <f t="shared" si="4"/>
        <v>0.98280000000000001</v>
      </c>
      <c r="I30" s="1">
        <f t="shared" si="4"/>
        <v>1.2734000000000001</v>
      </c>
      <c r="J30" s="1">
        <f t="shared" si="4"/>
        <v>80.335999999999999</v>
      </c>
      <c r="K30" s="1">
        <f t="shared" si="4"/>
        <v>833.89</v>
      </c>
      <c r="L30" s="1">
        <f t="shared" si="4"/>
        <v>21.663999999999998</v>
      </c>
      <c r="M30" s="10"/>
    </row>
    <row r="31" spans="1:13" ht="15.75">
      <c r="A31" s="67" t="s">
        <v>35</v>
      </c>
      <c r="B31" s="68"/>
      <c r="C31" s="9"/>
      <c r="D31" s="9">
        <v>54</v>
      </c>
      <c r="E31" s="9">
        <v>60</v>
      </c>
      <c r="F31" s="9">
        <v>261</v>
      </c>
      <c r="G31" s="9">
        <v>1800</v>
      </c>
      <c r="H31" s="9">
        <v>0.9</v>
      </c>
      <c r="I31" s="9">
        <v>1</v>
      </c>
      <c r="J31" s="9">
        <v>50</v>
      </c>
      <c r="K31" s="9">
        <v>900</v>
      </c>
      <c r="L31" s="9">
        <v>12</v>
      </c>
      <c r="M31" s="10"/>
    </row>
    <row r="32" spans="1:13" ht="15.75">
      <c r="A32" s="93" t="s">
        <v>61</v>
      </c>
      <c r="B32" s="94"/>
      <c r="C32" s="38"/>
      <c r="D32" s="38">
        <f>(D30-D31)/D31*100</f>
        <v>32.94814814814815</v>
      </c>
      <c r="E32" s="38">
        <f t="shared" ref="E32:L32" si="5">(E30-E31)/E31*100</f>
        <v>52.476666666666674</v>
      </c>
      <c r="F32" s="38">
        <f t="shared" si="5"/>
        <v>3.9885057471264465</v>
      </c>
      <c r="G32" s="38">
        <f t="shared" si="5"/>
        <v>25.047222222222214</v>
      </c>
      <c r="H32" s="38">
        <f t="shared" si="5"/>
        <v>9.1999999999999993</v>
      </c>
      <c r="I32" s="38">
        <f t="shared" si="5"/>
        <v>27.340000000000011</v>
      </c>
      <c r="J32" s="38">
        <f t="shared" si="5"/>
        <v>60.67199999999999</v>
      </c>
      <c r="K32" s="38">
        <f t="shared" si="5"/>
        <v>-7.3455555555555563</v>
      </c>
      <c r="L32" s="38">
        <f t="shared" si="5"/>
        <v>80.533333333333317</v>
      </c>
    </row>
    <row r="33" spans="1:12" ht="15.75">
      <c r="A33" s="6"/>
      <c r="B33" s="34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5.75">
      <c r="A34" s="3"/>
      <c r="B34" s="19"/>
      <c r="C34" s="2"/>
      <c r="D34" s="2"/>
      <c r="E34" s="2"/>
      <c r="F34" s="2"/>
      <c r="G34" s="2"/>
      <c r="H34" s="2"/>
      <c r="I34" s="2"/>
      <c r="J34" s="2"/>
      <c r="K34" s="2"/>
      <c r="L34" s="2"/>
    </row>
    <row r="36" spans="1:12" ht="15.75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ht="15.75">
      <c r="A38" s="34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ht="15.75">
      <c r="A39" s="34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</row>
  </sheetData>
  <mergeCells count="20">
    <mergeCell ref="A1:L1"/>
    <mergeCell ref="A2:L2"/>
    <mergeCell ref="B3:C3"/>
    <mergeCell ref="B4:C4"/>
    <mergeCell ref="G5:G6"/>
    <mergeCell ref="H5:J5"/>
    <mergeCell ref="K5:L5"/>
    <mergeCell ref="A5:A6"/>
    <mergeCell ref="B5:B6"/>
    <mergeCell ref="C5:C6"/>
    <mergeCell ref="D5:F5"/>
    <mergeCell ref="B8:B9"/>
    <mergeCell ref="A7:L7"/>
    <mergeCell ref="A13:L13"/>
    <mergeCell ref="A16:L16"/>
    <mergeCell ref="A32:B32"/>
    <mergeCell ref="A31:B31"/>
    <mergeCell ref="A30:B30"/>
    <mergeCell ref="A23:L23"/>
    <mergeCell ref="A8:A9"/>
  </mergeCells>
  <phoneticPr fontId="1" type="noConversion"/>
  <pageMargins left="0.44" right="0.27" top="1" bottom="1" header="0.5" footer="0.5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M34"/>
  <sheetViews>
    <sheetView topLeftCell="A10" workbookViewId="0">
      <selection activeCell="B26" sqref="B26"/>
    </sheetView>
  </sheetViews>
  <sheetFormatPr defaultRowHeight="12.75"/>
  <cols>
    <col min="1" max="1" width="5.42578125" customWidth="1"/>
    <col min="2" max="2" width="15.42578125" customWidth="1"/>
    <col min="3" max="4" width="7.28515625" customWidth="1"/>
    <col min="5" max="5" width="7.7109375" customWidth="1"/>
    <col min="6" max="6" width="7" customWidth="1"/>
    <col min="8" max="8" width="7.42578125" customWidth="1"/>
    <col min="9" max="9" width="7.5703125" customWidth="1"/>
    <col min="10" max="10" width="7.7109375" customWidth="1"/>
    <col min="11" max="11" width="7.5703125" customWidth="1"/>
    <col min="12" max="12" width="7.85546875" customWidth="1"/>
  </cols>
  <sheetData>
    <row r="1" spans="1:13" ht="25.5" customHeight="1">
      <c r="A1" s="69" t="s">
        <v>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0"/>
    </row>
    <row r="2" spans="1:13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10"/>
    </row>
    <row r="3" spans="1:13" ht="15.75">
      <c r="A3" s="1" t="s">
        <v>21</v>
      </c>
      <c r="B3" s="95" t="s">
        <v>42</v>
      </c>
      <c r="C3" s="95"/>
      <c r="D3" s="6"/>
      <c r="E3" s="6"/>
      <c r="F3" s="6"/>
      <c r="G3" s="6"/>
      <c r="H3" s="6"/>
      <c r="I3" s="6"/>
      <c r="J3" s="6"/>
      <c r="K3" s="6"/>
      <c r="L3" s="6"/>
      <c r="M3" s="10"/>
    </row>
    <row r="4" spans="1:13">
      <c r="A4" s="16" t="s">
        <v>23</v>
      </c>
      <c r="B4" s="71" t="s">
        <v>45</v>
      </c>
      <c r="C4" s="71"/>
      <c r="D4" s="17"/>
      <c r="E4" s="17"/>
      <c r="F4" s="17"/>
      <c r="G4" s="17"/>
      <c r="H4" s="17"/>
      <c r="I4" s="17"/>
      <c r="J4" s="17"/>
      <c r="K4" s="17"/>
      <c r="L4" s="17"/>
      <c r="M4" s="10"/>
    </row>
    <row r="5" spans="1:13" ht="21.75" customHeight="1">
      <c r="A5" s="75" t="s">
        <v>11</v>
      </c>
      <c r="B5" s="75" t="s">
        <v>12</v>
      </c>
      <c r="C5" s="75" t="s">
        <v>10</v>
      </c>
      <c r="D5" s="75" t="s">
        <v>13</v>
      </c>
      <c r="E5" s="75"/>
      <c r="F5" s="75"/>
      <c r="G5" s="75" t="s">
        <v>14</v>
      </c>
      <c r="H5" s="75" t="s">
        <v>15</v>
      </c>
      <c r="I5" s="75"/>
      <c r="J5" s="75"/>
      <c r="K5" s="75" t="s">
        <v>16</v>
      </c>
      <c r="L5" s="75"/>
      <c r="M5" s="10"/>
    </row>
    <row r="6" spans="1:13" ht="39" customHeight="1">
      <c r="A6" s="75"/>
      <c r="B6" s="75"/>
      <c r="C6" s="75"/>
      <c r="D6" s="18" t="s">
        <v>17</v>
      </c>
      <c r="E6" s="18" t="s">
        <v>18</v>
      </c>
      <c r="F6" s="18" t="s">
        <v>19</v>
      </c>
      <c r="G6" s="75"/>
      <c r="H6" s="18" t="s">
        <v>1</v>
      </c>
      <c r="I6" s="18" t="s">
        <v>2</v>
      </c>
      <c r="J6" s="18" t="s">
        <v>3</v>
      </c>
      <c r="K6" s="18" t="s">
        <v>20</v>
      </c>
      <c r="L6" s="18" t="s">
        <v>0</v>
      </c>
      <c r="M6" s="10"/>
    </row>
    <row r="7" spans="1:13" ht="15.75">
      <c r="A7" s="83" t="s">
        <v>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1:13" ht="29.25" customHeight="1">
      <c r="A8" s="3">
        <v>99</v>
      </c>
      <c r="B8" s="19" t="s">
        <v>117</v>
      </c>
      <c r="C8" s="2">
        <v>200</v>
      </c>
      <c r="D8" s="2">
        <v>6.98</v>
      </c>
      <c r="E8" s="2">
        <v>10.42</v>
      </c>
      <c r="F8" s="2">
        <v>25</v>
      </c>
      <c r="G8" s="2">
        <v>222.38</v>
      </c>
      <c r="H8" s="2">
        <v>0.1</v>
      </c>
      <c r="I8" s="2">
        <v>0.22</v>
      </c>
      <c r="J8" s="2">
        <v>0.9</v>
      </c>
      <c r="K8" s="2">
        <v>184.48</v>
      </c>
      <c r="L8" s="2">
        <v>1.5</v>
      </c>
      <c r="M8" s="10"/>
    </row>
    <row r="9" spans="1:13" ht="42" customHeight="1">
      <c r="A9" s="3">
        <v>80</v>
      </c>
      <c r="B9" s="19" t="s">
        <v>34</v>
      </c>
      <c r="C9" s="2">
        <v>180</v>
      </c>
      <c r="D9" s="2">
        <v>3.78</v>
      </c>
      <c r="E9" s="2">
        <v>3.25</v>
      </c>
      <c r="F9" s="2">
        <v>15.55</v>
      </c>
      <c r="G9" s="2">
        <v>106.79</v>
      </c>
      <c r="H9" s="2">
        <v>0.05</v>
      </c>
      <c r="I9" s="2">
        <v>0.16</v>
      </c>
      <c r="J9" s="2">
        <v>1.28</v>
      </c>
      <c r="K9" s="2">
        <v>137.63999999999999</v>
      </c>
      <c r="L9" s="2">
        <v>0.48</v>
      </c>
      <c r="M9" s="10"/>
    </row>
    <row r="10" spans="1:13" ht="25.5" customHeight="1">
      <c r="A10" s="3">
        <v>148</v>
      </c>
      <c r="B10" s="19" t="s">
        <v>37</v>
      </c>
      <c r="C10" s="2">
        <v>45</v>
      </c>
      <c r="D10" s="2">
        <v>4.7300000000000004</v>
      </c>
      <c r="E10" s="2">
        <v>6.88</v>
      </c>
      <c r="F10" s="2">
        <v>14.56</v>
      </c>
      <c r="G10" s="2">
        <v>139</v>
      </c>
      <c r="H10" s="2">
        <v>5.2999999999999999E-2</v>
      </c>
      <c r="I10" s="2">
        <v>5.3999999999999999E-2</v>
      </c>
      <c r="J10" s="2">
        <v>7.0000000000000007E-2</v>
      </c>
      <c r="K10" s="2">
        <v>96.1</v>
      </c>
      <c r="L10" s="2">
        <v>0.71</v>
      </c>
      <c r="M10" s="10"/>
    </row>
    <row r="11" spans="1:13" ht="15.75">
      <c r="A11" s="3"/>
      <c r="B11" s="4" t="s">
        <v>28</v>
      </c>
      <c r="C11" s="5"/>
      <c r="D11" s="5">
        <f>SUM(D8:D10)</f>
        <v>15.49</v>
      </c>
      <c r="E11" s="5">
        <f t="shared" ref="E11:L11" si="0">SUM(E8:E10)</f>
        <v>20.55</v>
      </c>
      <c r="F11" s="5">
        <f t="shared" si="0"/>
        <v>55.11</v>
      </c>
      <c r="G11" s="5">
        <f t="shared" si="0"/>
        <v>468.17</v>
      </c>
      <c r="H11" s="5">
        <f t="shared" si="0"/>
        <v>0.20300000000000001</v>
      </c>
      <c r="I11" s="5">
        <f t="shared" si="0"/>
        <v>0.434</v>
      </c>
      <c r="J11" s="5">
        <f t="shared" si="0"/>
        <v>2.25</v>
      </c>
      <c r="K11" s="5">
        <f t="shared" si="0"/>
        <v>418.22</v>
      </c>
      <c r="L11" s="5">
        <f t="shared" si="0"/>
        <v>2.69</v>
      </c>
      <c r="M11" s="11">
        <f>G11/G27*100</f>
        <v>29.103285363503563</v>
      </c>
    </row>
    <row r="12" spans="1:13" ht="15.75">
      <c r="A12" s="76" t="s">
        <v>6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1:13" ht="15.75">
      <c r="A13" s="3">
        <v>83</v>
      </c>
      <c r="B13" s="19" t="s">
        <v>29</v>
      </c>
      <c r="C13" s="2">
        <v>100</v>
      </c>
      <c r="D13" s="2">
        <v>0.5</v>
      </c>
      <c r="E13" s="2">
        <v>0.1</v>
      </c>
      <c r="F13" s="2">
        <v>10.1</v>
      </c>
      <c r="G13" s="2">
        <v>42.67</v>
      </c>
      <c r="H13" s="2">
        <v>0.01</v>
      </c>
      <c r="I13" s="2">
        <v>0.01</v>
      </c>
      <c r="J13" s="2">
        <v>2</v>
      </c>
      <c r="K13" s="2">
        <v>7</v>
      </c>
      <c r="L13" s="2">
        <v>1.4</v>
      </c>
      <c r="M13" s="10"/>
    </row>
    <row r="14" spans="1:13" ht="15.75">
      <c r="A14" s="3"/>
      <c r="B14" s="19" t="s">
        <v>68</v>
      </c>
      <c r="C14" s="2">
        <v>15</v>
      </c>
      <c r="D14" s="2">
        <v>1.19</v>
      </c>
      <c r="E14" s="2">
        <v>0.15</v>
      </c>
      <c r="F14" s="2">
        <v>7.25</v>
      </c>
      <c r="G14" s="2">
        <v>62.56</v>
      </c>
      <c r="H14" s="2">
        <v>2.4E-2</v>
      </c>
      <c r="I14" s="2">
        <v>8.9999999999999993E-3</v>
      </c>
      <c r="J14" s="2">
        <v>0</v>
      </c>
      <c r="K14" s="2">
        <v>3.5</v>
      </c>
      <c r="L14" s="2">
        <v>0.3</v>
      </c>
      <c r="M14" s="10"/>
    </row>
    <row r="15" spans="1:13" ht="15.75">
      <c r="A15" s="3"/>
      <c r="B15" s="4" t="s">
        <v>28</v>
      </c>
      <c r="C15" s="5"/>
      <c r="D15" s="5">
        <f>SUM(D13:D14)</f>
        <v>1.69</v>
      </c>
      <c r="E15" s="5">
        <f t="shared" ref="E15:L15" si="1">SUM(E13:E14)</f>
        <v>0.25</v>
      </c>
      <c r="F15" s="5">
        <f t="shared" si="1"/>
        <v>17.350000000000001</v>
      </c>
      <c r="G15" s="5">
        <f t="shared" si="1"/>
        <v>105.23</v>
      </c>
      <c r="H15" s="5">
        <f t="shared" si="1"/>
        <v>3.4000000000000002E-2</v>
      </c>
      <c r="I15" s="5">
        <f t="shared" si="1"/>
        <v>1.9E-2</v>
      </c>
      <c r="J15" s="5">
        <f t="shared" si="1"/>
        <v>2</v>
      </c>
      <c r="K15" s="5">
        <f t="shared" si="1"/>
        <v>10.5</v>
      </c>
      <c r="L15" s="5">
        <f t="shared" si="1"/>
        <v>1.7</v>
      </c>
      <c r="M15" s="11">
        <f>G15/G27*100</f>
        <v>6.5415099617691856</v>
      </c>
    </row>
    <row r="16" spans="1:13" ht="15.75">
      <c r="A16" s="76" t="s">
        <v>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10"/>
    </row>
    <row r="17" spans="1:13" ht="37.5" customHeight="1">
      <c r="A17" s="3">
        <v>35</v>
      </c>
      <c r="B17" s="19" t="s">
        <v>118</v>
      </c>
      <c r="C17" s="2">
        <v>250</v>
      </c>
      <c r="D17" s="2">
        <v>5.49</v>
      </c>
      <c r="E17" s="2">
        <v>5.27</v>
      </c>
      <c r="F17" s="2">
        <v>16.25</v>
      </c>
      <c r="G17" s="2">
        <v>134.75</v>
      </c>
      <c r="H17" s="2">
        <v>0.22</v>
      </c>
      <c r="I17" s="2">
        <v>7.0000000000000007E-2</v>
      </c>
      <c r="J17" s="2">
        <v>5.8</v>
      </c>
      <c r="K17" s="2">
        <v>38.075000000000003</v>
      </c>
      <c r="L17" s="2">
        <v>2.02</v>
      </c>
      <c r="M17" s="10"/>
    </row>
    <row r="18" spans="1:13" ht="28.5" customHeight="1">
      <c r="A18" s="3">
        <v>62</v>
      </c>
      <c r="B18" s="19" t="s">
        <v>75</v>
      </c>
      <c r="C18" s="2">
        <v>160</v>
      </c>
      <c r="D18" s="2">
        <v>10.84</v>
      </c>
      <c r="E18" s="2">
        <v>12.04</v>
      </c>
      <c r="F18" s="2">
        <v>13.7</v>
      </c>
      <c r="G18" s="2">
        <v>206.6</v>
      </c>
      <c r="H18" s="2">
        <v>6.4000000000000001E-2</v>
      </c>
      <c r="I18" s="2">
        <v>0.11</v>
      </c>
      <c r="J18" s="2">
        <v>0.6</v>
      </c>
      <c r="K18" s="2">
        <v>34.4</v>
      </c>
      <c r="L18" s="2">
        <v>0.99</v>
      </c>
      <c r="M18" s="10"/>
    </row>
    <row r="19" spans="1:13" ht="26.25">
      <c r="A19" s="3">
        <v>72</v>
      </c>
      <c r="B19" s="19" t="s">
        <v>39</v>
      </c>
      <c r="C19" s="2">
        <v>180</v>
      </c>
      <c r="D19" s="2">
        <v>0.39</v>
      </c>
      <c r="E19" s="2">
        <v>1.7999999999999999E-2</v>
      </c>
      <c r="F19" s="2">
        <v>24.98</v>
      </c>
      <c r="G19" s="2">
        <v>101.7</v>
      </c>
      <c r="H19" s="2">
        <v>2E-3</v>
      </c>
      <c r="I19" s="2">
        <v>5.4000000000000003E-3</v>
      </c>
      <c r="J19" s="2">
        <v>0.36</v>
      </c>
      <c r="K19" s="2">
        <v>28.63</v>
      </c>
      <c r="L19" s="2">
        <v>1.1100000000000001</v>
      </c>
      <c r="M19" s="10"/>
    </row>
    <row r="20" spans="1:13" ht="15.75">
      <c r="A20" s="3"/>
      <c r="B20" s="19" t="s">
        <v>33</v>
      </c>
      <c r="C20" s="2">
        <v>60</v>
      </c>
      <c r="D20" s="2">
        <v>3.96</v>
      </c>
      <c r="E20" s="2">
        <v>0.72</v>
      </c>
      <c r="F20" s="2">
        <v>20.04</v>
      </c>
      <c r="G20" s="2">
        <v>104.4</v>
      </c>
      <c r="H20" s="2">
        <v>0.108</v>
      </c>
      <c r="I20" s="2">
        <v>4.8000000000000001E-2</v>
      </c>
      <c r="J20" s="2">
        <v>0</v>
      </c>
      <c r="K20" s="2">
        <v>21</v>
      </c>
      <c r="L20" s="2">
        <v>2.34</v>
      </c>
      <c r="M20" s="10"/>
    </row>
    <row r="21" spans="1:13" ht="15.75">
      <c r="A21" s="3"/>
      <c r="B21" s="4" t="s">
        <v>28</v>
      </c>
      <c r="C21" s="5"/>
      <c r="D21" s="5">
        <f t="shared" ref="D21:L21" si="2">SUM(D17:D20)</f>
        <v>20.68</v>
      </c>
      <c r="E21" s="5">
        <f t="shared" si="2"/>
        <v>18.047999999999998</v>
      </c>
      <c r="F21" s="5">
        <f t="shared" si="2"/>
        <v>74.97</v>
      </c>
      <c r="G21" s="5">
        <f t="shared" si="2"/>
        <v>547.45000000000005</v>
      </c>
      <c r="H21" s="5">
        <f t="shared" si="2"/>
        <v>0.39400000000000002</v>
      </c>
      <c r="I21" s="5">
        <f t="shared" si="2"/>
        <v>0.2334</v>
      </c>
      <c r="J21" s="5">
        <f t="shared" si="2"/>
        <v>6.76</v>
      </c>
      <c r="K21" s="5">
        <f t="shared" si="2"/>
        <v>122.10499999999999</v>
      </c>
      <c r="L21" s="5">
        <f t="shared" si="2"/>
        <v>6.46</v>
      </c>
      <c r="M21" s="11">
        <f>G21/G27*100</f>
        <v>34.031641438473258</v>
      </c>
    </row>
    <row r="22" spans="1:13" ht="15.75">
      <c r="A22" s="76" t="s">
        <v>8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80"/>
      <c r="M22" s="10"/>
    </row>
    <row r="23" spans="1:13" ht="37.5" customHeight="1">
      <c r="A23" s="59">
        <v>146</v>
      </c>
      <c r="B23" s="91" t="s">
        <v>119</v>
      </c>
      <c r="C23" s="2">
        <v>150</v>
      </c>
      <c r="D23" s="2">
        <v>20.41</v>
      </c>
      <c r="E23" s="2">
        <v>16</v>
      </c>
      <c r="F23" s="2">
        <v>21.95</v>
      </c>
      <c r="G23" s="2">
        <v>313.5</v>
      </c>
      <c r="H23" s="2">
        <v>7.4999999999999997E-2</v>
      </c>
      <c r="I23" s="2">
        <v>0.34499999999999997</v>
      </c>
      <c r="J23" s="2">
        <v>1.9950000000000001</v>
      </c>
      <c r="K23" s="2">
        <v>174.75</v>
      </c>
      <c r="L23" s="2">
        <v>1.7849999999999999</v>
      </c>
      <c r="M23" s="10"/>
    </row>
    <row r="24" spans="1:13" ht="17.25" customHeight="1">
      <c r="A24" s="60"/>
      <c r="B24" s="92"/>
      <c r="C24" s="2">
        <v>20</v>
      </c>
      <c r="D24" s="2">
        <v>0.06</v>
      </c>
      <c r="E24" s="2">
        <v>8.0000000000000002E-3</v>
      </c>
      <c r="F24" s="2">
        <v>12.8</v>
      </c>
      <c r="G24" s="2">
        <v>48.3</v>
      </c>
      <c r="H24" s="2">
        <v>2E-3</v>
      </c>
      <c r="I24" s="2">
        <v>4.0000000000000001E-3</v>
      </c>
      <c r="J24" s="2">
        <v>0.32</v>
      </c>
      <c r="K24" s="2">
        <v>2.38</v>
      </c>
      <c r="L24" s="2">
        <v>0.08</v>
      </c>
      <c r="M24" s="10"/>
    </row>
    <row r="25" spans="1:13" ht="27" customHeight="1">
      <c r="A25" s="3"/>
      <c r="B25" s="19" t="s">
        <v>100</v>
      </c>
      <c r="C25" s="2">
        <v>180</v>
      </c>
      <c r="D25" s="2">
        <v>5.27</v>
      </c>
      <c r="E25" s="2">
        <v>2.7</v>
      </c>
      <c r="F25" s="2">
        <v>20.28</v>
      </c>
      <c r="G25" s="2">
        <v>126</v>
      </c>
      <c r="H25" s="7">
        <v>7.0000000000000007E-2</v>
      </c>
      <c r="I25" s="7">
        <v>0.31</v>
      </c>
      <c r="J25" s="7">
        <v>1.26</v>
      </c>
      <c r="K25" s="7">
        <v>216</v>
      </c>
      <c r="L25" s="7">
        <v>0.18</v>
      </c>
      <c r="M25" s="10"/>
    </row>
    <row r="26" spans="1:13" ht="15.75">
      <c r="A26" s="1"/>
      <c r="B26" s="4" t="s">
        <v>28</v>
      </c>
      <c r="C26" s="8"/>
      <c r="D26" s="8">
        <f t="shared" ref="D26:L26" si="3">SUM(D23:D25)</f>
        <v>25.74</v>
      </c>
      <c r="E26" s="8">
        <f t="shared" si="3"/>
        <v>18.707999999999998</v>
      </c>
      <c r="F26" s="8">
        <f t="shared" si="3"/>
        <v>55.03</v>
      </c>
      <c r="G26" s="8">
        <f t="shared" si="3"/>
        <v>487.8</v>
      </c>
      <c r="H26" s="8">
        <f t="shared" si="3"/>
        <v>0.14700000000000002</v>
      </c>
      <c r="I26" s="8">
        <f t="shared" si="3"/>
        <v>0.65900000000000003</v>
      </c>
      <c r="J26" s="8">
        <f t="shared" si="3"/>
        <v>3.5750000000000002</v>
      </c>
      <c r="K26" s="8">
        <f t="shared" si="3"/>
        <v>393.13</v>
      </c>
      <c r="L26" s="8">
        <f t="shared" si="3"/>
        <v>2.0449999999999999</v>
      </c>
      <c r="M26" s="12">
        <f>G26/G27*100</f>
        <v>30.323563236254003</v>
      </c>
    </row>
    <row r="27" spans="1:13" ht="15.75">
      <c r="A27" s="65" t="s">
        <v>9</v>
      </c>
      <c r="B27" s="66"/>
      <c r="C27" s="1"/>
      <c r="D27" s="1">
        <f t="shared" ref="D27:L27" si="4">D11+D15+D21+D26</f>
        <v>63.599999999999994</v>
      </c>
      <c r="E27" s="1">
        <f t="shared" si="4"/>
        <v>57.555999999999997</v>
      </c>
      <c r="F27" s="1">
        <f t="shared" si="4"/>
        <v>202.46</v>
      </c>
      <c r="G27" s="1">
        <f t="shared" si="4"/>
        <v>1608.6499999999999</v>
      </c>
      <c r="H27" s="1">
        <f t="shared" si="4"/>
        <v>0.77800000000000002</v>
      </c>
      <c r="I27" s="1">
        <f t="shared" si="4"/>
        <v>1.3454000000000002</v>
      </c>
      <c r="J27" s="1">
        <f t="shared" si="4"/>
        <v>14.585000000000001</v>
      </c>
      <c r="K27" s="1">
        <f t="shared" si="4"/>
        <v>943.95500000000004</v>
      </c>
      <c r="L27" s="1">
        <f t="shared" si="4"/>
        <v>12.895</v>
      </c>
      <c r="M27" s="10"/>
    </row>
    <row r="28" spans="1:13" ht="15.75">
      <c r="A28" s="67" t="s">
        <v>35</v>
      </c>
      <c r="B28" s="68"/>
      <c r="C28" s="9"/>
      <c r="D28" s="9">
        <v>54</v>
      </c>
      <c r="E28" s="9">
        <v>60</v>
      </c>
      <c r="F28" s="9">
        <v>261</v>
      </c>
      <c r="G28" s="9">
        <v>1800</v>
      </c>
      <c r="H28" s="9">
        <v>0.9</v>
      </c>
      <c r="I28" s="9">
        <v>1</v>
      </c>
      <c r="J28" s="9">
        <v>50</v>
      </c>
      <c r="K28" s="9">
        <v>900</v>
      </c>
      <c r="L28" s="9">
        <v>12</v>
      </c>
      <c r="M28" s="10"/>
    </row>
    <row r="29" spans="1:13" ht="15.75">
      <c r="A29" s="65" t="s">
        <v>60</v>
      </c>
      <c r="B29" s="66"/>
      <c r="C29" s="21"/>
      <c r="D29" s="21">
        <f>(D27-D28)/D28*100</f>
        <v>17.777777777777768</v>
      </c>
      <c r="E29" s="21">
        <f t="shared" ref="E29:L29" si="5">(E27-E28)/E28*100</f>
        <v>-4.0733333333333377</v>
      </c>
      <c r="F29" s="21">
        <f t="shared" si="5"/>
        <v>-22.429118773946357</v>
      </c>
      <c r="G29" s="21">
        <f t="shared" si="5"/>
        <v>-10.630555555555562</v>
      </c>
      <c r="H29" s="21">
        <f t="shared" si="5"/>
        <v>-13.555555555555554</v>
      </c>
      <c r="I29" s="21">
        <f t="shared" si="5"/>
        <v>34.540000000000013</v>
      </c>
      <c r="J29" s="21">
        <f t="shared" si="5"/>
        <v>-70.83</v>
      </c>
      <c r="K29" s="21">
        <f t="shared" si="5"/>
        <v>4.8838888888888929</v>
      </c>
      <c r="L29" s="21">
        <f t="shared" si="5"/>
        <v>7.4583333333333295</v>
      </c>
      <c r="M29" s="10"/>
    </row>
    <row r="30" spans="1:13" ht="15.75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</row>
    <row r="32" spans="1:13" ht="15.75">
      <c r="A32" s="3"/>
      <c r="B32" s="19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>
      <c r="A33" s="6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</sheetData>
  <mergeCells count="20">
    <mergeCell ref="A1:L1"/>
    <mergeCell ref="A2:L2"/>
    <mergeCell ref="B3:C3"/>
    <mergeCell ref="B4:C4"/>
    <mergeCell ref="G5:G6"/>
    <mergeCell ref="H5:J5"/>
    <mergeCell ref="K5:L5"/>
    <mergeCell ref="A7:L7"/>
    <mergeCell ref="A5:A6"/>
    <mergeCell ref="B5:B6"/>
    <mergeCell ref="C5:C6"/>
    <mergeCell ref="D5:F5"/>
    <mergeCell ref="A28:B28"/>
    <mergeCell ref="A29:B29"/>
    <mergeCell ref="A12:L12"/>
    <mergeCell ref="A16:L16"/>
    <mergeCell ref="A22:L22"/>
    <mergeCell ref="A27:B27"/>
    <mergeCell ref="A23:A24"/>
    <mergeCell ref="B23:B24"/>
  </mergeCells>
  <phoneticPr fontId="1" type="noConversion"/>
  <pageMargins left="0.49" right="0.28999999999999998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Понедельник1</vt:lpstr>
      <vt:lpstr>Вторник2</vt:lpstr>
      <vt:lpstr>Среда3</vt:lpstr>
      <vt:lpstr>Четверг4</vt:lpstr>
      <vt:lpstr>Пятница5</vt:lpstr>
      <vt:lpstr>Понедельник 6</vt:lpstr>
      <vt:lpstr>Вторник7</vt:lpstr>
      <vt:lpstr>Среда8</vt:lpstr>
      <vt:lpstr>Четверг9</vt:lpstr>
      <vt:lpstr>Пятница10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</cp:lastModifiedBy>
  <cp:lastPrinted>2022-08-29T07:19:46Z</cp:lastPrinted>
  <dcterms:created xsi:type="dcterms:W3CDTF">1996-10-08T23:32:33Z</dcterms:created>
  <dcterms:modified xsi:type="dcterms:W3CDTF">2023-12-09T10:41:31Z</dcterms:modified>
</cp:coreProperties>
</file>